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tabRatio="733" activeTab="0"/>
  </bookViews>
  <sheets>
    <sheet name="Final Results" sheetId="1" r:id="rId1"/>
    <sheet name="Results wo adjusted handicaps" sheetId="2" r:id="rId2"/>
    <sheet name="On the waterfinishing positions" sheetId="3" r:id="rId3"/>
  </sheets>
  <definedNames>
    <definedName name="_xlnm.Print_Area" localSheetId="0">'Final Results'!$A$1:$M$21</definedName>
    <definedName name="_xlnm.Print_Area" localSheetId="1">'Results wo adjusted handicaps'!$A$1:$M$21</definedName>
  </definedNames>
  <calcPr fullCalcOnLoad="1"/>
</workbook>
</file>

<file path=xl/sharedStrings.xml><?xml version="1.0" encoding="utf-8"?>
<sst xmlns="http://schemas.openxmlformats.org/spreadsheetml/2006/main" count="234" uniqueCount="76">
  <si>
    <t>Nacra 5.5</t>
  </si>
  <si>
    <t>Hobie 16 spi</t>
  </si>
  <si>
    <t>Dart 18</t>
  </si>
  <si>
    <t>Prindle 16</t>
  </si>
  <si>
    <t>Nacra 20</t>
  </si>
  <si>
    <t>Spitfire</t>
  </si>
  <si>
    <t>Original Handicap</t>
  </si>
  <si>
    <t>Cat</t>
  </si>
  <si>
    <t>New Bustan Handicap</t>
  </si>
  <si>
    <t>Enter Elapsed Time</t>
  </si>
  <si>
    <t>Hours</t>
  </si>
  <si>
    <t>Mins</t>
  </si>
  <si>
    <t>Secs</t>
  </si>
  <si>
    <t>Total Secs</t>
  </si>
  <si>
    <t>Adjusted Time</t>
  </si>
  <si>
    <t>Total Time</t>
  </si>
  <si>
    <t>Balance Hours</t>
  </si>
  <si>
    <t>Balance Mins</t>
  </si>
  <si>
    <t>Balance Secs</t>
  </si>
  <si>
    <t>Calculation</t>
  </si>
  <si>
    <t>Al Bustan Four Points Race 10th April 2008</t>
  </si>
  <si>
    <t>Helm</t>
  </si>
  <si>
    <t>Crew</t>
  </si>
  <si>
    <t>Hobie 16 H1</t>
  </si>
  <si>
    <t>Hobie 16 H6</t>
  </si>
  <si>
    <t xml:space="preserve">Hobie 16 H9 </t>
  </si>
  <si>
    <t>Hobie 16 H5</t>
  </si>
  <si>
    <t>Hobie 16 H13</t>
  </si>
  <si>
    <t>Hobie 16 H8</t>
  </si>
  <si>
    <t>Hobie 16 H11</t>
  </si>
  <si>
    <t>Hobie 16 H14</t>
  </si>
  <si>
    <t>Hobie 16 H10</t>
  </si>
  <si>
    <t>Hobie 16 MOSA</t>
  </si>
  <si>
    <t>Hobie 16 H2</t>
  </si>
  <si>
    <t>Joe Cumming</t>
  </si>
  <si>
    <t>Kirsten Cumming</t>
  </si>
  <si>
    <t>Tony Van Thiel</t>
  </si>
  <si>
    <t>Paul Henri Van Thiel</t>
  </si>
  <si>
    <t>Rodger Martin</t>
  </si>
  <si>
    <t>Ken Portanger</t>
  </si>
  <si>
    <t>Fred Rourke</t>
  </si>
  <si>
    <t>Victoria Grainger</t>
  </si>
  <si>
    <t>Gordon Whitely</t>
  </si>
  <si>
    <t>Hamed Al Dharbi</t>
  </si>
  <si>
    <t>Ivan Gronland</t>
  </si>
  <si>
    <t>Iain Hudson</t>
  </si>
  <si>
    <t>Helen Morgan</t>
  </si>
  <si>
    <t>Dave Clark</t>
  </si>
  <si>
    <t>Darren Clark</t>
  </si>
  <si>
    <t>Glenn Perry</t>
  </si>
  <si>
    <t>Gary Lanier</t>
  </si>
  <si>
    <t>James Gittern</t>
  </si>
  <si>
    <t>Tony Males</t>
  </si>
  <si>
    <t>Emmy Males</t>
  </si>
  <si>
    <t>Ernie Meili</t>
  </si>
  <si>
    <t>Carmella Flores</t>
  </si>
  <si>
    <t>Andrew Faulkner</t>
  </si>
  <si>
    <t>Shyam Arora</t>
  </si>
  <si>
    <t>Conrad Schwindt</t>
  </si>
  <si>
    <t>Vaughan Webb</t>
  </si>
  <si>
    <t>Paul Southern</t>
  </si>
  <si>
    <t>Hans De Koningh</t>
  </si>
  <si>
    <t>Rob Nieuwenhuijs</t>
  </si>
  <si>
    <t>Paul Harrison</t>
  </si>
  <si>
    <t>Susanne Solberg</t>
  </si>
  <si>
    <t>Suleiman Wahaibi</t>
  </si>
  <si>
    <t>Abdul Latif Wahaibi</t>
  </si>
  <si>
    <t>William Walton</t>
  </si>
  <si>
    <t>Haifa Khafi</t>
  </si>
  <si>
    <t>Eleanor</t>
  </si>
  <si>
    <t>John Murray</t>
  </si>
  <si>
    <t>Paul Henri van Thiel</t>
  </si>
  <si>
    <t>Tony van Thiel</t>
  </si>
  <si>
    <t>Hobie 20 Miracle</t>
  </si>
  <si>
    <t>00</t>
  </si>
  <si>
    <t>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</si>
</sst>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="75" zoomScaleNormal="75" workbookViewId="0" topLeftCell="A1">
      <selection activeCell="G3" sqref="G3"/>
    </sheetView>
  </sheetViews>
  <sheetFormatPr defaultColWidth="9.140625" defaultRowHeight="19.5" customHeight="1"/>
  <cols>
    <col min="1" max="1" width="21.00390625" style="2" customWidth="1"/>
    <col min="2" max="2" width="23.421875" style="2" customWidth="1"/>
    <col min="3" max="3" width="21.140625" style="1" customWidth="1"/>
    <col min="4" max="4" width="11.8515625" style="1" customWidth="1"/>
    <col min="5" max="5" width="15.00390625" style="1" customWidth="1"/>
    <col min="6" max="13" width="8.8515625" style="1" customWidth="1"/>
    <col min="14" max="17" width="10.421875" style="1" hidden="1" customWidth="1"/>
    <col min="18" max="20" width="13.140625" style="1" customWidth="1"/>
    <col min="21" max="16384" width="9.140625" style="1" customWidth="1"/>
  </cols>
  <sheetData>
    <row r="1" spans="1:17" ht="39" customHeight="1">
      <c r="A1" s="16" t="s">
        <v>20</v>
      </c>
      <c r="B1" s="16"/>
      <c r="C1" s="16"/>
      <c r="D1" s="5"/>
      <c r="E1" s="5"/>
      <c r="F1" s="15" t="s">
        <v>14</v>
      </c>
      <c r="G1" s="15"/>
      <c r="H1" s="15"/>
      <c r="I1" s="15"/>
      <c r="J1" s="14" t="s">
        <v>9</v>
      </c>
      <c r="K1" s="14"/>
      <c r="L1" s="14"/>
      <c r="M1" s="14"/>
      <c r="N1" s="15" t="s">
        <v>19</v>
      </c>
      <c r="O1" s="15"/>
      <c r="P1" s="15"/>
      <c r="Q1" s="15"/>
    </row>
    <row r="2" spans="1:17" s="3" customFormat="1" ht="39" customHeight="1">
      <c r="A2" s="12" t="s">
        <v>21</v>
      </c>
      <c r="B2" s="12" t="s">
        <v>22</v>
      </c>
      <c r="C2" s="4" t="s">
        <v>7</v>
      </c>
      <c r="D2" s="4" t="s">
        <v>6</v>
      </c>
      <c r="E2" s="4" t="s">
        <v>8</v>
      </c>
      <c r="F2" s="4" t="s">
        <v>13</v>
      </c>
      <c r="G2" s="4" t="s">
        <v>10</v>
      </c>
      <c r="H2" s="4" t="s">
        <v>11</v>
      </c>
      <c r="I2" s="4" t="s">
        <v>12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15</v>
      </c>
      <c r="O2" s="4" t="s">
        <v>16</v>
      </c>
      <c r="P2" s="4" t="s">
        <v>17</v>
      </c>
      <c r="Q2" s="4" t="s">
        <v>18</v>
      </c>
    </row>
    <row r="3" spans="1:17" s="11" customFormat="1" ht="18.75" customHeight="1">
      <c r="A3" s="7" t="s">
        <v>34</v>
      </c>
      <c r="B3" s="7" t="s">
        <v>35</v>
      </c>
      <c r="C3" s="7" t="s">
        <v>0</v>
      </c>
      <c r="D3" s="6">
        <v>1.02</v>
      </c>
      <c r="E3" s="6">
        <v>1.071</v>
      </c>
      <c r="F3" s="6">
        <f aca="true" t="shared" si="0" ref="F3:F21">SUM(M3/E3)</f>
        <v>14733.893557422969</v>
      </c>
      <c r="G3" s="9">
        <f aca="true" t="shared" si="1" ref="G3:G21">ROUNDDOWN(N3,0)</f>
        <v>4</v>
      </c>
      <c r="H3" s="9">
        <f aca="true" t="shared" si="2" ref="H3:H21">ROUNDDOWN(P3,0)</f>
        <v>5</v>
      </c>
      <c r="I3" s="13">
        <f aca="true" t="shared" si="3" ref="I3:I21">SUM(Q3)*60</f>
        <v>33.89355742297013</v>
      </c>
      <c r="J3" s="8">
        <v>4</v>
      </c>
      <c r="K3" s="8">
        <v>23</v>
      </c>
      <c r="L3" s="8"/>
      <c r="M3" s="6">
        <f aca="true" t="shared" si="4" ref="M3:M21">SUM(J3*60*60)+(K3*60)+(L3)</f>
        <v>15780</v>
      </c>
      <c r="N3" s="10">
        <f aca="true" t="shared" si="5" ref="N3:N21">SUM(F3/3600)</f>
        <v>4.0927482103952695</v>
      </c>
      <c r="O3" s="10">
        <f aca="true" t="shared" si="6" ref="O3:O21">SUM(N3-G3)</f>
        <v>0.09274821039526948</v>
      </c>
      <c r="P3" s="10">
        <f aca="true" t="shared" si="7" ref="P3:P21">SUM(O3)*60</f>
        <v>5.564892623716169</v>
      </c>
      <c r="Q3" s="10">
        <f aca="true" t="shared" si="8" ref="Q3:Q21">SUM(P3-H3)</f>
        <v>0.5648926237161689</v>
      </c>
    </row>
    <row r="4" spans="1:17" s="11" customFormat="1" ht="18.75" customHeight="1">
      <c r="A4" s="7" t="s">
        <v>61</v>
      </c>
      <c r="B4" s="7" t="s">
        <v>62</v>
      </c>
      <c r="C4" s="7" t="s">
        <v>4</v>
      </c>
      <c r="D4" s="6">
        <v>0.949</v>
      </c>
      <c r="E4" s="6">
        <v>0.949</v>
      </c>
      <c r="F4" s="6">
        <f t="shared" si="0"/>
        <v>15173.86722866175</v>
      </c>
      <c r="G4" s="9">
        <f t="shared" si="1"/>
        <v>4</v>
      </c>
      <c r="H4" s="9">
        <f t="shared" si="2"/>
        <v>12</v>
      </c>
      <c r="I4" s="13">
        <f t="shared" si="3"/>
        <v>53.86722866174935</v>
      </c>
      <c r="J4" s="8">
        <v>4</v>
      </c>
      <c r="K4" s="17" t="s">
        <v>74</v>
      </c>
      <c r="L4" s="8"/>
      <c r="M4" s="6">
        <f t="shared" si="4"/>
        <v>14400</v>
      </c>
      <c r="N4" s="10">
        <f t="shared" si="5"/>
        <v>4.214963119072708</v>
      </c>
      <c r="O4" s="10">
        <f t="shared" si="6"/>
        <v>0.21496311907270815</v>
      </c>
      <c r="P4" s="10">
        <f t="shared" si="7"/>
        <v>12.89778714436249</v>
      </c>
      <c r="Q4" s="10">
        <f t="shared" si="8"/>
        <v>0.8977871443624892</v>
      </c>
    </row>
    <row r="5" spans="1:17" s="11" customFormat="1" ht="18.75" customHeight="1">
      <c r="A5" s="7" t="s">
        <v>72</v>
      </c>
      <c r="B5" s="7" t="s">
        <v>71</v>
      </c>
      <c r="C5" s="7" t="s">
        <v>73</v>
      </c>
      <c r="D5" s="6">
        <v>0.994</v>
      </c>
      <c r="E5" s="6">
        <v>1.017</v>
      </c>
      <c r="F5" s="6">
        <f t="shared" si="0"/>
        <v>15929.203539823011</v>
      </c>
      <c r="G5" s="9">
        <f t="shared" si="1"/>
        <v>4</v>
      </c>
      <c r="H5" s="9">
        <f t="shared" si="2"/>
        <v>25</v>
      </c>
      <c r="I5" s="13">
        <f t="shared" si="3"/>
        <v>29.203539823011226</v>
      </c>
      <c r="J5" s="8">
        <v>4</v>
      </c>
      <c r="K5" s="8">
        <v>30</v>
      </c>
      <c r="L5" s="8"/>
      <c r="M5" s="6">
        <f t="shared" si="4"/>
        <v>16200</v>
      </c>
      <c r="N5" s="10">
        <f t="shared" si="5"/>
        <v>4.424778761061948</v>
      </c>
      <c r="O5" s="10">
        <f t="shared" si="6"/>
        <v>0.42477876106194756</v>
      </c>
      <c r="P5" s="10">
        <f t="shared" si="7"/>
        <v>25.486725663716854</v>
      </c>
      <c r="Q5" s="10">
        <f t="shared" si="8"/>
        <v>0.4867256637168538</v>
      </c>
    </row>
    <row r="6" spans="1:17" s="11" customFormat="1" ht="18.75" customHeight="1">
      <c r="A6" s="7" t="s">
        <v>38</v>
      </c>
      <c r="B6" s="7" t="s">
        <v>63</v>
      </c>
      <c r="C6" s="7" t="s">
        <v>24</v>
      </c>
      <c r="D6" s="6">
        <v>1.146</v>
      </c>
      <c r="E6" s="6">
        <v>1.203</v>
      </c>
      <c r="F6" s="6">
        <f t="shared" si="0"/>
        <v>16159.600997506233</v>
      </c>
      <c r="G6" s="9">
        <f t="shared" si="1"/>
        <v>4</v>
      </c>
      <c r="H6" s="9">
        <f t="shared" si="2"/>
        <v>29</v>
      </c>
      <c r="I6" s="13">
        <f t="shared" si="3"/>
        <v>19.600997506231934</v>
      </c>
      <c r="J6" s="8">
        <v>5</v>
      </c>
      <c r="K6" s="8">
        <v>24</v>
      </c>
      <c r="L6" s="8"/>
      <c r="M6" s="6">
        <f t="shared" si="4"/>
        <v>19440</v>
      </c>
      <c r="N6" s="10">
        <f t="shared" si="5"/>
        <v>4.488778054862842</v>
      </c>
      <c r="O6" s="10">
        <f t="shared" si="6"/>
        <v>0.4887780548628422</v>
      </c>
      <c r="P6" s="10">
        <f t="shared" si="7"/>
        <v>29.326683291770532</v>
      </c>
      <c r="Q6" s="10">
        <f t="shared" si="8"/>
        <v>0.32668329177053224</v>
      </c>
    </row>
    <row r="7" spans="1:17" s="11" customFormat="1" ht="18.75" customHeight="1">
      <c r="A7" s="7" t="s">
        <v>39</v>
      </c>
      <c r="B7" s="7" t="s">
        <v>40</v>
      </c>
      <c r="C7" s="7" t="s">
        <v>25</v>
      </c>
      <c r="D7" s="6">
        <v>1.146</v>
      </c>
      <c r="E7" s="6">
        <v>1.203</v>
      </c>
      <c r="F7" s="6">
        <f t="shared" si="0"/>
        <v>16359.102244389027</v>
      </c>
      <c r="G7" s="9">
        <f t="shared" si="1"/>
        <v>4</v>
      </c>
      <c r="H7" s="9">
        <f t="shared" si="2"/>
        <v>32</v>
      </c>
      <c r="I7" s="13">
        <f t="shared" si="3"/>
        <v>39.10224438902816</v>
      </c>
      <c r="J7" s="8">
        <v>5</v>
      </c>
      <c r="K7" s="8">
        <v>28</v>
      </c>
      <c r="L7" s="8"/>
      <c r="M7" s="6">
        <f t="shared" si="4"/>
        <v>19680</v>
      </c>
      <c r="N7" s="10">
        <f t="shared" si="5"/>
        <v>4.544195067885841</v>
      </c>
      <c r="O7" s="10">
        <f t="shared" si="6"/>
        <v>0.5441950678858412</v>
      </c>
      <c r="P7" s="10">
        <f t="shared" si="7"/>
        <v>32.65170407315047</v>
      </c>
      <c r="Q7" s="10">
        <f t="shared" si="8"/>
        <v>0.6517040731504693</v>
      </c>
    </row>
    <row r="8" spans="1:17" s="11" customFormat="1" ht="18.75" customHeight="1">
      <c r="A8" s="7" t="s">
        <v>41</v>
      </c>
      <c r="B8" s="7" t="s">
        <v>64</v>
      </c>
      <c r="C8" s="7" t="s">
        <v>1</v>
      </c>
      <c r="D8" s="6">
        <v>1.113</v>
      </c>
      <c r="E8" s="6">
        <v>1.113</v>
      </c>
      <c r="F8" s="6">
        <f t="shared" si="0"/>
        <v>16603.77358490566</v>
      </c>
      <c r="G8" s="9">
        <f t="shared" si="1"/>
        <v>4</v>
      </c>
      <c r="H8" s="9">
        <f t="shared" si="2"/>
        <v>36</v>
      </c>
      <c r="I8" s="13">
        <f t="shared" si="3"/>
        <v>43.77358490565882</v>
      </c>
      <c r="J8" s="8">
        <v>5</v>
      </c>
      <c r="K8" s="17" t="s">
        <v>75</v>
      </c>
      <c r="L8" s="8"/>
      <c r="M8" s="6">
        <f t="shared" si="4"/>
        <v>18480</v>
      </c>
      <c r="N8" s="10">
        <f t="shared" si="5"/>
        <v>4.612159329140461</v>
      </c>
      <c r="O8" s="10">
        <f t="shared" si="6"/>
        <v>0.6121593291404608</v>
      </c>
      <c r="P8" s="10">
        <f t="shared" si="7"/>
        <v>36.72955974842765</v>
      </c>
      <c r="Q8" s="10">
        <f t="shared" si="8"/>
        <v>0.729559748427647</v>
      </c>
    </row>
    <row r="9" spans="1:17" s="11" customFormat="1" ht="18.75" customHeight="1">
      <c r="A9" s="7" t="s">
        <v>65</v>
      </c>
      <c r="B9" s="7" t="s">
        <v>66</v>
      </c>
      <c r="C9" s="7" t="s">
        <v>32</v>
      </c>
      <c r="D9" s="6">
        <v>1.146</v>
      </c>
      <c r="E9" s="6">
        <v>1.146</v>
      </c>
      <c r="F9" s="6">
        <f t="shared" si="0"/>
        <v>16858.6387434555</v>
      </c>
      <c r="G9" s="9">
        <f t="shared" si="1"/>
        <v>4</v>
      </c>
      <c r="H9" s="9">
        <f t="shared" si="2"/>
        <v>40</v>
      </c>
      <c r="I9" s="13">
        <f t="shared" si="3"/>
        <v>58.6387434555013</v>
      </c>
      <c r="J9" s="8">
        <v>5</v>
      </c>
      <c r="K9" s="8">
        <v>22</v>
      </c>
      <c r="L9" s="8"/>
      <c r="M9" s="6">
        <f t="shared" si="4"/>
        <v>19320</v>
      </c>
      <c r="N9" s="10">
        <f t="shared" si="5"/>
        <v>4.682955206515417</v>
      </c>
      <c r="O9" s="10">
        <f t="shared" si="6"/>
        <v>0.682955206515417</v>
      </c>
      <c r="P9" s="10">
        <f t="shared" si="7"/>
        <v>40.97731239092502</v>
      </c>
      <c r="Q9" s="10">
        <f t="shared" si="8"/>
        <v>0.9773123909250216</v>
      </c>
    </row>
    <row r="10" spans="1:17" s="11" customFormat="1" ht="18.75" customHeight="1">
      <c r="A10" s="7" t="s">
        <v>42</v>
      </c>
      <c r="B10" s="7" t="s">
        <v>43</v>
      </c>
      <c r="C10" s="7" t="s">
        <v>26</v>
      </c>
      <c r="D10" s="6">
        <v>1.146</v>
      </c>
      <c r="E10" s="6">
        <v>1.203</v>
      </c>
      <c r="F10" s="6">
        <f t="shared" si="0"/>
        <v>17057.356608478804</v>
      </c>
      <c r="G10" s="9">
        <f t="shared" si="1"/>
        <v>4</v>
      </c>
      <c r="H10" s="9">
        <f t="shared" si="2"/>
        <v>44</v>
      </c>
      <c r="I10" s="13">
        <f t="shared" si="3"/>
        <v>17.356608478803537</v>
      </c>
      <c r="J10" s="8">
        <v>5</v>
      </c>
      <c r="K10" s="8">
        <v>42</v>
      </c>
      <c r="L10" s="8"/>
      <c r="M10" s="6">
        <f t="shared" si="4"/>
        <v>20520</v>
      </c>
      <c r="N10" s="10">
        <f t="shared" si="5"/>
        <v>4.738154613466334</v>
      </c>
      <c r="O10" s="10">
        <f t="shared" si="6"/>
        <v>0.7381546134663344</v>
      </c>
      <c r="P10" s="10">
        <f t="shared" si="7"/>
        <v>44.28927680798006</v>
      </c>
      <c r="Q10" s="10">
        <f t="shared" si="8"/>
        <v>0.28927680798005895</v>
      </c>
    </row>
    <row r="11" spans="1:17" s="11" customFormat="1" ht="18.75" customHeight="1">
      <c r="A11" s="7" t="s">
        <v>52</v>
      </c>
      <c r="B11" s="7" t="s">
        <v>53</v>
      </c>
      <c r="C11" s="7" t="s">
        <v>33</v>
      </c>
      <c r="D11" s="6">
        <v>1.146</v>
      </c>
      <c r="E11" s="6">
        <v>1.203</v>
      </c>
      <c r="F11" s="6">
        <f t="shared" si="0"/>
        <v>17705.73566084788</v>
      </c>
      <c r="G11" s="9">
        <f t="shared" si="1"/>
        <v>4</v>
      </c>
      <c r="H11" s="9">
        <f t="shared" si="2"/>
        <v>55</v>
      </c>
      <c r="I11" s="13">
        <f t="shared" si="3"/>
        <v>5.735660847879274</v>
      </c>
      <c r="J11" s="8">
        <v>5</v>
      </c>
      <c r="K11" s="8">
        <v>55</v>
      </c>
      <c r="L11" s="8"/>
      <c r="M11" s="6">
        <f t="shared" si="4"/>
        <v>21300</v>
      </c>
      <c r="N11" s="10">
        <f t="shared" si="5"/>
        <v>4.918259905791078</v>
      </c>
      <c r="O11" s="10">
        <f t="shared" si="6"/>
        <v>0.9182599057910776</v>
      </c>
      <c r="P11" s="10">
        <f t="shared" si="7"/>
        <v>55.095594347464655</v>
      </c>
      <c r="Q11" s="10">
        <f t="shared" si="8"/>
        <v>0.09559434746465456</v>
      </c>
    </row>
    <row r="12" spans="1:17" s="11" customFormat="1" ht="18.75" customHeight="1">
      <c r="A12" s="7" t="s">
        <v>45</v>
      </c>
      <c r="B12" s="7" t="s">
        <v>46</v>
      </c>
      <c r="C12" s="7" t="s">
        <v>27</v>
      </c>
      <c r="D12" s="6">
        <v>1.146</v>
      </c>
      <c r="E12" s="6">
        <v>1.146</v>
      </c>
      <c r="F12" s="6">
        <f t="shared" si="0"/>
        <v>17958.115183246075</v>
      </c>
      <c r="G12" s="9">
        <f t="shared" si="1"/>
        <v>4</v>
      </c>
      <c r="H12" s="9">
        <f t="shared" si="2"/>
        <v>59</v>
      </c>
      <c r="I12" s="13">
        <f t="shared" si="3"/>
        <v>18.11518324607391</v>
      </c>
      <c r="J12" s="8">
        <v>5</v>
      </c>
      <c r="K12" s="8">
        <v>43</v>
      </c>
      <c r="L12" s="8"/>
      <c r="M12" s="6">
        <f t="shared" si="4"/>
        <v>20580</v>
      </c>
      <c r="N12" s="10">
        <f t="shared" si="5"/>
        <v>4.988365328679465</v>
      </c>
      <c r="O12" s="10">
        <f t="shared" si="6"/>
        <v>0.9883653286794649</v>
      </c>
      <c r="P12" s="10">
        <f t="shared" si="7"/>
        <v>59.3019197207679</v>
      </c>
      <c r="Q12" s="10">
        <f t="shared" si="8"/>
        <v>0.3019197207678985</v>
      </c>
    </row>
    <row r="13" spans="1:17" s="11" customFormat="1" ht="18.75" customHeight="1">
      <c r="A13" s="7" t="s">
        <v>47</v>
      </c>
      <c r="B13" s="7" t="s">
        <v>48</v>
      </c>
      <c r="C13" s="7" t="s">
        <v>1</v>
      </c>
      <c r="D13" s="6">
        <v>1.113</v>
      </c>
      <c r="E13" s="6">
        <v>1.113</v>
      </c>
      <c r="F13" s="6">
        <f t="shared" si="0"/>
        <v>18436.657681940702</v>
      </c>
      <c r="G13" s="9">
        <f t="shared" si="1"/>
        <v>5</v>
      </c>
      <c r="H13" s="9">
        <f t="shared" si="2"/>
        <v>7</v>
      </c>
      <c r="I13" s="13">
        <f t="shared" si="3"/>
        <v>16.657681940700826</v>
      </c>
      <c r="J13" s="8">
        <v>5</v>
      </c>
      <c r="K13" s="8">
        <v>42</v>
      </c>
      <c r="L13" s="8"/>
      <c r="M13" s="6">
        <f t="shared" si="4"/>
        <v>20520</v>
      </c>
      <c r="N13" s="10">
        <f t="shared" si="5"/>
        <v>5.121293800539084</v>
      </c>
      <c r="O13" s="10">
        <f t="shared" si="6"/>
        <v>0.12129380053908356</v>
      </c>
      <c r="P13" s="10">
        <f t="shared" si="7"/>
        <v>7.277628032345014</v>
      </c>
      <c r="Q13" s="10">
        <f t="shared" si="8"/>
        <v>0.27762803234501376</v>
      </c>
    </row>
    <row r="14" spans="1:17" s="11" customFormat="1" ht="18.75" customHeight="1">
      <c r="A14" s="7" t="s">
        <v>54</v>
      </c>
      <c r="B14" s="7" t="s">
        <v>55</v>
      </c>
      <c r="C14" s="7" t="s">
        <v>2</v>
      </c>
      <c r="D14" s="6">
        <v>1.181</v>
      </c>
      <c r="E14" s="6">
        <v>1.299</v>
      </c>
      <c r="F14" s="6">
        <f t="shared" si="0"/>
        <v>18937.644341801388</v>
      </c>
      <c r="G14" s="9">
        <f t="shared" si="1"/>
        <v>5</v>
      </c>
      <c r="H14" s="9">
        <f t="shared" si="2"/>
        <v>15</v>
      </c>
      <c r="I14" s="13">
        <f t="shared" si="3"/>
        <v>37.6443418013892</v>
      </c>
      <c r="J14" s="8">
        <v>6</v>
      </c>
      <c r="K14" s="8">
        <v>50</v>
      </c>
      <c r="L14" s="8"/>
      <c r="M14" s="6">
        <f t="shared" si="4"/>
        <v>24600</v>
      </c>
      <c r="N14" s="10">
        <f t="shared" si="5"/>
        <v>5.260456761611497</v>
      </c>
      <c r="O14" s="10">
        <f t="shared" si="6"/>
        <v>0.260456761611497</v>
      </c>
      <c r="P14" s="10">
        <f t="shared" si="7"/>
        <v>15.62740569668982</v>
      </c>
      <c r="Q14" s="10">
        <f t="shared" si="8"/>
        <v>0.62740569668982</v>
      </c>
    </row>
    <row r="15" spans="1:17" s="11" customFormat="1" ht="18.75" customHeight="1">
      <c r="A15" s="7" t="s">
        <v>49</v>
      </c>
      <c r="B15" s="7" t="s">
        <v>67</v>
      </c>
      <c r="C15" s="7" t="s">
        <v>28</v>
      </c>
      <c r="D15" s="6">
        <v>1.146</v>
      </c>
      <c r="E15" s="6">
        <v>1.203</v>
      </c>
      <c r="F15" s="6">
        <f t="shared" si="0"/>
        <v>19002.493765586034</v>
      </c>
      <c r="G15" s="9">
        <f t="shared" si="1"/>
        <v>5</v>
      </c>
      <c r="H15" s="9">
        <f t="shared" si="2"/>
        <v>16</v>
      </c>
      <c r="I15" s="13">
        <f t="shared" si="3"/>
        <v>42.49376558603416</v>
      </c>
      <c r="J15" s="8">
        <v>6</v>
      </c>
      <c r="K15" s="8">
        <v>21</v>
      </c>
      <c r="L15" s="8"/>
      <c r="M15" s="6">
        <f t="shared" si="4"/>
        <v>22860</v>
      </c>
      <c r="N15" s="10">
        <f t="shared" si="5"/>
        <v>5.278470490440565</v>
      </c>
      <c r="O15" s="10">
        <f t="shared" si="6"/>
        <v>0.27847049044056504</v>
      </c>
      <c r="P15" s="10">
        <f t="shared" si="7"/>
        <v>16.708229426433903</v>
      </c>
      <c r="Q15" s="10">
        <f t="shared" si="8"/>
        <v>0.7082294264339026</v>
      </c>
    </row>
    <row r="16" spans="1:17" s="11" customFormat="1" ht="18.75" customHeight="1">
      <c r="A16" s="7" t="s">
        <v>50</v>
      </c>
      <c r="B16" s="7" t="s">
        <v>51</v>
      </c>
      <c r="C16" s="7" t="s">
        <v>31</v>
      </c>
      <c r="D16" s="6">
        <v>1.146</v>
      </c>
      <c r="E16" s="6">
        <v>1.203</v>
      </c>
      <c r="F16" s="6">
        <f t="shared" si="0"/>
        <v>20199.50124688279</v>
      </c>
      <c r="G16" s="9">
        <f t="shared" si="1"/>
        <v>5</v>
      </c>
      <c r="H16" s="9">
        <f t="shared" si="2"/>
        <v>36</v>
      </c>
      <c r="I16" s="13">
        <f t="shared" si="3"/>
        <v>39.501246882792316</v>
      </c>
      <c r="J16" s="8">
        <v>6</v>
      </c>
      <c r="K16" s="8">
        <v>45</v>
      </c>
      <c r="L16" s="8"/>
      <c r="M16" s="6">
        <f t="shared" si="4"/>
        <v>24300</v>
      </c>
      <c r="N16" s="10">
        <f t="shared" si="5"/>
        <v>5.610972568578553</v>
      </c>
      <c r="O16" s="10">
        <f t="shared" si="6"/>
        <v>0.6109725685785534</v>
      </c>
      <c r="P16" s="10">
        <f t="shared" si="7"/>
        <v>36.658354114713205</v>
      </c>
      <c r="Q16" s="10">
        <f t="shared" si="8"/>
        <v>0.6583541147132053</v>
      </c>
    </row>
    <row r="17" spans="1:17" s="11" customFormat="1" ht="18.75" customHeight="1">
      <c r="A17" s="7" t="s">
        <v>44</v>
      </c>
      <c r="B17" s="7" t="s">
        <v>70</v>
      </c>
      <c r="C17" s="7" t="s">
        <v>23</v>
      </c>
      <c r="D17" s="6">
        <v>1.146</v>
      </c>
      <c r="E17" s="6">
        <v>1.203</v>
      </c>
      <c r="F17" s="6">
        <f t="shared" si="0"/>
        <v>20947.630922693264</v>
      </c>
      <c r="G17" s="9">
        <f t="shared" si="1"/>
        <v>5</v>
      </c>
      <c r="H17" s="9">
        <f t="shared" si="2"/>
        <v>49</v>
      </c>
      <c r="I17" s="13">
        <f t="shared" si="3"/>
        <v>7.630922693264779</v>
      </c>
      <c r="J17" s="8">
        <v>7</v>
      </c>
      <c r="K17" s="17" t="s">
        <v>74</v>
      </c>
      <c r="L17" s="8"/>
      <c r="M17" s="6">
        <f t="shared" si="4"/>
        <v>25200</v>
      </c>
      <c r="N17" s="10">
        <f t="shared" si="5"/>
        <v>5.818786367414796</v>
      </c>
      <c r="O17" s="10">
        <f t="shared" si="6"/>
        <v>0.8187863674147957</v>
      </c>
      <c r="P17" s="10">
        <f t="shared" si="7"/>
        <v>49.127182044887746</v>
      </c>
      <c r="Q17" s="10">
        <f t="shared" si="8"/>
        <v>0.12718204488774631</v>
      </c>
    </row>
    <row r="18" spans="1:17" s="11" customFormat="1" ht="18.75" customHeight="1">
      <c r="A18" s="7" t="s">
        <v>56</v>
      </c>
      <c r="B18" s="7" t="s">
        <v>68</v>
      </c>
      <c r="C18" s="7" t="s">
        <v>29</v>
      </c>
      <c r="D18" s="6">
        <v>1.146</v>
      </c>
      <c r="E18" s="6">
        <v>1.146</v>
      </c>
      <c r="F18" s="6">
        <f t="shared" si="0"/>
        <v>20994.76439790576</v>
      </c>
      <c r="G18" s="9">
        <f t="shared" si="1"/>
        <v>5</v>
      </c>
      <c r="H18" s="9">
        <f t="shared" si="2"/>
        <v>49</v>
      </c>
      <c r="I18" s="13">
        <f t="shared" si="3"/>
        <v>54.764397905760944</v>
      </c>
      <c r="J18" s="8">
        <v>6</v>
      </c>
      <c r="K18" s="8">
        <v>41</v>
      </c>
      <c r="L18" s="8"/>
      <c r="M18" s="6">
        <f t="shared" si="4"/>
        <v>24060</v>
      </c>
      <c r="N18" s="10">
        <f t="shared" si="5"/>
        <v>5.831878999418267</v>
      </c>
      <c r="O18" s="10">
        <f t="shared" si="6"/>
        <v>0.8318789994182669</v>
      </c>
      <c r="P18" s="10">
        <f t="shared" si="7"/>
        <v>49.912739965096016</v>
      </c>
      <c r="Q18" s="10">
        <f t="shared" si="8"/>
        <v>0.9127399650960157</v>
      </c>
    </row>
    <row r="19" spans="1:17" s="11" customFormat="1" ht="18.75" customHeight="1">
      <c r="A19" s="7" t="s">
        <v>57</v>
      </c>
      <c r="B19" s="7" t="s">
        <v>69</v>
      </c>
      <c r="C19" s="7" t="s">
        <v>30</v>
      </c>
      <c r="D19" s="6">
        <v>1.146</v>
      </c>
      <c r="E19" s="6">
        <v>1.146</v>
      </c>
      <c r="F19" s="6">
        <f t="shared" si="0"/>
        <v>21151.832460732985</v>
      </c>
      <c r="G19" s="9">
        <f t="shared" si="1"/>
        <v>5</v>
      </c>
      <c r="H19" s="9">
        <f t="shared" si="2"/>
        <v>52</v>
      </c>
      <c r="I19" s="13">
        <f t="shared" si="3"/>
        <v>31.832460732983776</v>
      </c>
      <c r="J19" s="8">
        <v>6</v>
      </c>
      <c r="K19" s="8">
        <v>44</v>
      </c>
      <c r="L19" s="8"/>
      <c r="M19" s="6">
        <f t="shared" si="4"/>
        <v>24240</v>
      </c>
      <c r="N19" s="10">
        <f t="shared" si="5"/>
        <v>5.875509016870273</v>
      </c>
      <c r="O19" s="10">
        <f t="shared" si="6"/>
        <v>0.8755090168702733</v>
      </c>
      <c r="P19" s="10">
        <f t="shared" si="7"/>
        <v>52.530541012216396</v>
      </c>
      <c r="Q19" s="10">
        <f t="shared" si="8"/>
        <v>0.5305410122163963</v>
      </c>
    </row>
    <row r="20" spans="1:17" s="11" customFormat="1" ht="18.75" customHeight="1">
      <c r="A20" s="7" t="s">
        <v>58</v>
      </c>
      <c r="B20" s="7"/>
      <c r="C20" s="7" t="s">
        <v>5</v>
      </c>
      <c r="D20" s="6">
        <v>1.034</v>
      </c>
      <c r="E20" s="6">
        <v>1.034</v>
      </c>
      <c r="F20" s="6">
        <f t="shared" si="0"/>
        <v>23500.967117988395</v>
      </c>
      <c r="G20" s="9">
        <f t="shared" si="1"/>
        <v>6</v>
      </c>
      <c r="H20" s="9">
        <f t="shared" si="2"/>
        <v>31</v>
      </c>
      <c r="I20" s="13">
        <f t="shared" si="3"/>
        <v>40.96711798839664</v>
      </c>
      <c r="J20" s="8">
        <v>6</v>
      </c>
      <c r="K20" s="8">
        <v>45</v>
      </c>
      <c r="L20" s="8"/>
      <c r="M20" s="6">
        <f t="shared" si="4"/>
        <v>24300</v>
      </c>
      <c r="N20" s="10">
        <f t="shared" si="5"/>
        <v>6.5280464216634435</v>
      </c>
      <c r="O20" s="10">
        <f t="shared" si="6"/>
        <v>0.5280464216634435</v>
      </c>
      <c r="P20" s="10">
        <f t="shared" si="7"/>
        <v>31.68278529980661</v>
      </c>
      <c r="Q20" s="10">
        <f t="shared" si="8"/>
        <v>0.6827852998066106</v>
      </c>
    </row>
    <row r="21" spans="1:17" s="11" customFormat="1" ht="18.75" customHeight="1">
      <c r="A21" s="7" t="s">
        <v>59</v>
      </c>
      <c r="B21" s="7" t="s">
        <v>60</v>
      </c>
      <c r="C21" s="7" t="s">
        <v>3</v>
      </c>
      <c r="D21" s="6">
        <v>1.181</v>
      </c>
      <c r="E21" s="6">
        <v>1.299</v>
      </c>
      <c r="F21" s="6">
        <f t="shared" si="0"/>
        <v>0</v>
      </c>
      <c r="G21" s="9">
        <f t="shared" si="1"/>
        <v>0</v>
      </c>
      <c r="H21" s="9">
        <f t="shared" si="2"/>
        <v>0</v>
      </c>
      <c r="I21" s="13">
        <f t="shared" si="3"/>
        <v>0</v>
      </c>
      <c r="J21" s="8">
        <v>0</v>
      </c>
      <c r="K21" s="8"/>
      <c r="L21" s="8"/>
      <c r="M21" s="6">
        <f t="shared" si="4"/>
        <v>0</v>
      </c>
      <c r="N21" s="10">
        <f t="shared" si="5"/>
        <v>0</v>
      </c>
      <c r="O21" s="10">
        <f t="shared" si="6"/>
        <v>0</v>
      </c>
      <c r="P21" s="10">
        <f t="shared" si="7"/>
        <v>0</v>
      </c>
      <c r="Q21" s="10">
        <f t="shared" si="8"/>
        <v>0</v>
      </c>
    </row>
  </sheetData>
  <mergeCells count="4">
    <mergeCell ref="J1:M1"/>
    <mergeCell ref="F1:I1"/>
    <mergeCell ref="N1:Q1"/>
    <mergeCell ref="A1:C1"/>
  </mergeCells>
  <printOptions/>
  <pageMargins left="0.46" right="0.4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75" zoomScaleNormal="75" workbookViewId="0" topLeftCell="A1">
      <selection activeCell="N2" sqref="N1:Q16384"/>
    </sheetView>
  </sheetViews>
  <sheetFormatPr defaultColWidth="9.140625" defaultRowHeight="19.5" customHeight="1"/>
  <cols>
    <col min="1" max="1" width="21.00390625" style="2" customWidth="1"/>
    <col min="2" max="2" width="23.421875" style="2" customWidth="1"/>
    <col min="3" max="3" width="21.140625" style="1" customWidth="1"/>
    <col min="4" max="4" width="11.8515625" style="1" customWidth="1"/>
    <col min="5" max="5" width="15.00390625" style="1" customWidth="1"/>
    <col min="6" max="13" width="8.8515625" style="1" customWidth="1"/>
    <col min="14" max="17" width="10.421875" style="1" hidden="1" customWidth="1"/>
    <col min="18" max="20" width="13.140625" style="1" customWidth="1"/>
    <col min="21" max="16384" width="9.140625" style="1" customWidth="1"/>
  </cols>
  <sheetData>
    <row r="1" spans="1:17" ht="39" customHeight="1">
      <c r="A1" s="16" t="s">
        <v>20</v>
      </c>
      <c r="B1" s="16"/>
      <c r="C1" s="16"/>
      <c r="D1" s="5"/>
      <c r="E1" s="5"/>
      <c r="F1" s="15" t="s">
        <v>14</v>
      </c>
      <c r="G1" s="15"/>
      <c r="H1" s="15"/>
      <c r="I1" s="15"/>
      <c r="J1" s="14" t="s">
        <v>9</v>
      </c>
      <c r="K1" s="14"/>
      <c r="L1" s="14"/>
      <c r="M1" s="14"/>
      <c r="N1" s="15" t="s">
        <v>19</v>
      </c>
      <c r="O1" s="15"/>
      <c r="P1" s="15"/>
      <c r="Q1" s="15"/>
    </row>
    <row r="2" spans="1:17" s="3" customFormat="1" ht="39" customHeight="1">
      <c r="A2" s="12" t="s">
        <v>21</v>
      </c>
      <c r="B2" s="12" t="s">
        <v>22</v>
      </c>
      <c r="C2" s="4" t="s">
        <v>7</v>
      </c>
      <c r="D2" s="4" t="s">
        <v>6</v>
      </c>
      <c r="E2" s="4" t="s">
        <v>8</v>
      </c>
      <c r="F2" s="4" t="s">
        <v>13</v>
      </c>
      <c r="G2" s="4" t="s">
        <v>10</v>
      </c>
      <c r="H2" s="4" t="s">
        <v>11</v>
      </c>
      <c r="I2" s="4" t="s">
        <v>12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15</v>
      </c>
      <c r="O2" s="4" t="s">
        <v>16</v>
      </c>
      <c r="P2" s="4" t="s">
        <v>17</v>
      </c>
      <c r="Q2" s="4" t="s">
        <v>18</v>
      </c>
    </row>
    <row r="3" spans="1:17" s="11" customFormat="1" ht="18.75" customHeight="1">
      <c r="A3" s="7" t="s">
        <v>61</v>
      </c>
      <c r="B3" s="7" t="s">
        <v>62</v>
      </c>
      <c r="C3" s="7" t="s">
        <v>4</v>
      </c>
      <c r="D3" s="6">
        <v>0.949</v>
      </c>
      <c r="E3" s="6">
        <f>+D3</f>
        <v>0.949</v>
      </c>
      <c r="F3" s="6">
        <f aca="true" t="shared" si="0" ref="F3:F21">SUM(M3/E3)</f>
        <v>15173.86722866175</v>
      </c>
      <c r="G3" s="9">
        <f aca="true" t="shared" si="1" ref="G3:G21">ROUNDDOWN(N3,0)</f>
        <v>4</v>
      </c>
      <c r="H3" s="9">
        <f aca="true" t="shared" si="2" ref="H3:H21">ROUNDDOWN(P3,0)</f>
        <v>12</v>
      </c>
      <c r="I3" s="13">
        <f aca="true" t="shared" si="3" ref="I3:I21">SUM(Q3)*60</f>
        <v>53.86722866174935</v>
      </c>
      <c r="J3" s="8">
        <v>4</v>
      </c>
      <c r="K3" s="8"/>
      <c r="L3" s="8"/>
      <c r="M3" s="6">
        <f aca="true" t="shared" si="4" ref="M3:M21">SUM(J3*60*60)+(K3*60)+(L3)</f>
        <v>14400</v>
      </c>
      <c r="N3" s="10">
        <f aca="true" t="shared" si="5" ref="N3:N21">SUM(F3/3600)</f>
        <v>4.214963119072708</v>
      </c>
      <c r="O3" s="10">
        <f aca="true" t="shared" si="6" ref="O3:O21">SUM(N3-G3)</f>
        <v>0.21496311907270815</v>
      </c>
      <c r="P3" s="10">
        <f aca="true" t="shared" si="7" ref="P3:P21">SUM(O3)*60</f>
        <v>12.89778714436249</v>
      </c>
      <c r="Q3" s="10">
        <f aca="true" t="shared" si="8" ref="Q3:Q21">SUM(P3-H3)</f>
        <v>0.8977871443624892</v>
      </c>
    </row>
    <row r="4" spans="1:17" s="11" customFormat="1" ht="18.75" customHeight="1">
      <c r="A4" s="7" t="s">
        <v>34</v>
      </c>
      <c r="B4" s="7" t="s">
        <v>35</v>
      </c>
      <c r="C4" s="7" t="s">
        <v>0</v>
      </c>
      <c r="D4" s="6">
        <v>1.02</v>
      </c>
      <c r="E4" s="6">
        <f>+D4</f>
        <v>1.02</v>
      </c>
      <c r="F4" s="6">
        <f t="shared" si="0"/>
        <v>15470.588235294117</v>
      </c>
      <c r="G4" s="9">
        <f t="shared" si="1"/>
        <v>4</v>
      </c>
      <c r="H4" s="9">
        <f t="shared" si="2"/>
        <v>17</v>
      </c>
      <c r="I4" s="13">
        <f t="shared" si="3"/>
        <v>50.58823529411704</v>
      </c>
      <c r="J4" s="8">
        <v>4</v>
      </c>
      <c r="K4" s="8">
        <v>23</v>
      </c>
      <c r="L4" s="8"/>
      <c r="M4" s="6">
        <f t="shared" si="4"/>
        <v>15780</v>
      </c>
      <c r="N4" s="10">
        <f t="shared" si="5"/>
        <v>4.2973856209150325</v>
      </c>
      <c r="O4" s="10">
        <f t="shared" si="6"/>
        <v>0.2973856209150325</v>
      </c>
      <c r="P4" s="10">
        <f t="shared" si="7"/>
        <v>17.84313725490195</v>
      </c>
      <c r="Q4" s="10">
        <f t="shared" si="8"/>
        <v>0.8431372549019507</v>
      </c>
    </row>
    <row r="5" spans="1:17" s="11" customFormat="1" ht="18.75" customHeight="1">
      <c r="A5" s="7" t="s">
        <v>36</v>
      </c>
      <c r="B5" s="7" t="s">
        <v>37</v>
      </c>
      <c r="C5" s="7" t="s">
        <v>73</v>
      </c>
      <c r="D5" s="6">
        <v>0.994</v>
      </c>
      <c r="E5" s="6">
        <v>1.017</v>
      </c>
      <c r="F5" s="6">
        <f t="shared" si="0"/>
        <v>15929.203539823011</v>
      </c>
      <c r="G5" s="9">
        <f t="shared" si="1"/>
        <v>4</v>
      </c>
      <c r="H5" s="9">
        <f t="shared" si="2"/>
        <v>25</v>
      </c>
      <c r="I5" s="13">
        <f t="shared" si="3"/>
        <v>29.203539823011226</v>
      </c>
      <c r="J5" s="8">
        <v>4</v>
      </c>
      <c r="K5" s="8">
        <v>30</v>
      </c>
      <c r="L5" s="8"/>
      <c r="M5" s="6">
        <f t="shared" si="4"/>
        <v>16200</v>
      </c>
      <c r="N5" s="10">
        <f t="shared" si="5"/>
        <v>4.424778761061948</v>
      </c>
      <c r="O5" s="10">
        <f t="shared" si="6"/>
        <v>0.42477876106194756</v>
      </c>
      <c r="P5" s="10">
        <f t="shared" si="7"/>
        <v>25.486725663716854</v>
      </c>
      <c r="Q5" s="10">
        <f t="shared" si="8"/>
        <v>0.4867256637168538</v>
      </c>
    </row>
    <row r="6" spans="1:17" s="11" customFormat="1" ht="18.75" customHeight="1">
      <c r="A6" s="7" t="s">
        <v>41</v>
      </c>
      <c r="B6" s="7" t="s">
        <v>64</v>
      </c>
      <c r="C6" s="7" t="s">
        <v>1</v>
      </c>
      <c r="D6" s="6">
        <v>1.113</v>
      </c>
      <c r="E6" s="6">
        <f aca="true" t="shared" si="9" ref="E6:E21">+D6</f>
        <v>1.113</v>
      </c>
      <c r="F6" s="6">
        <f t="shared" si="0"/>
        <v>16603.77358490566</v>
      </c>
      <c r="G6" s="9">
        <f t="shared" si="1"/>
        <v>4</v>
      </c>
      <c r="H6" s="9">
        <f t="shared" si="2"/>
        <v>36</v>
      </c>
      <c r="I6" s="13">
        <f t="shared" si="3"/>
        <v>43.77358490565882</v>
      </c>
      <c r="J6" s="8">
        <v>5</v>
      </c>
      <c r="K6" s="8">
        <v>8</v>
      </c>
      <c r="L6" s="8"/>
      <c r="M6" s="6">
        <f t="shared" si="4"/>
        <v>18480</v>
      </c>
      <c r="N6" s="10">
        <f t="shared" si="5"/>
        <v>4.612159329140461</v>
      </c>
      <c r="O6" s="10">
        <f t="shared" si="6"/>
        <v>0.6121593291404608</v>
      </c>
      <c r="P6" s="10">
        <f t="shared" si="7"/>
        <v>36.72955974842765</v>
      </c>
      <c r="Q6" s="10">
        <f t="shared" si="8"/>
        <v>0.729559748427647</v>
      </c>
    </row>
    <row r="7" spans="1:17" s="11" customFormat="1" ht="18.75" customHeight="1">
      <c r="A7" s="7" t="s">
        <v>65</v>
      </c>
      <c r="B7" s="7" t="s">
        <v>66</v>
      </c>
      <c r="C7" s="7" t="s">
        <v>32</v>
      </c>
      <c r="D7" s="6">
        <v>1.146</v>
      </c>
      <c r="E7" s="6">
        <f t="shared" si="9"/>
        <v>1.146</v>
      </c>
      <c r="F7" s="6">
        <f t="shared" si="0"/>
        <v>16858.6387434555</v>
      </c>
      <c r="G7" s="9">
        <f t="shared" si="1"/>
        <v>4</v>
      </c>
      <c r="H7" s="9">
        <f t="shared" si="2"/>
        <v>40</v>
      </c>
      <c r="I7" s="13">
        <f t="shared" si="3"/>
        <v>58.6387434555013</v>
      </c>
      <c r="J7" s="8">
        <v>5</v>
      </c>
      <c r="K7" s="8">
        <v>22</v>
      </c>
      <c r="L7" s="8"/>
      <c r="M7" s="6">
        <f t="shared" si="4"/>
        <v>19320</v>
      </c>
      <c r="N7" s="10">
        <f t="shared" si="5"/>
        <v>4.682955206515417</v>
      </c>
      <c r="O7" s="10">
        <f t="shared" si="6"/>
        <v>0.682955206515417</v>
      </c>
      <c r="P7" s="10">
        <f t="shared" si="7"/>
        <v>40.97731239092502</v>
      </c>
      <c r="Q7" s="10">
        <f t="shared" si="8"/>
        <v>0.9773123909250216</v>
      </c>
    </row>
    <row r="8" spans="1:17" s="11" customFormat="1" ht="18.75" customHeight="1">
      <c r="A8" s="7" t="s">
        <v>38</v>
      </c>
      <c r="B8" s="7" t="s">
        <v>63</v>
      </c>
      <c r="C8" s="7" t="s">
        <v>24</v>
      </c>
      <c r="D8" s="6">
        <v>1.146</v>
      </c>
      <c r="E8" s="6">
        <f t="shared" si="9"/>
        <v>1.146</v>
      </c>
      <c r="F8" s="6">
        <f t="shared" si="0"/>
        <v>16963.350785340317</v>
      </c>
      <c r="G8" s="9">
        <f t="shared" si="1"/>
        <v>4</v>
      </c>
      <c r="H8" s="9">
        <f t="shared" si="2"/>
        <v>42</v>
      </c>
      <c r="I8" s="13">
        <f t="shared" si="3"/>
        <v>43.350785340318225</v>
      </c>
      <c r="J8" s="8">
        <v>5</v>
      </c>
      <c r="K8" s="8">
        <v>24</v>
      </c>
      <c r="L8" s="8"/>
      <c r="M8" s="6">
        <f t="shared" si="4"/>
        <v>19440</v>
      </c>
      <c r="N8" s="10">
        <f t="shared" si="5"/>
        <v>4.712041884816755</v>
      </c>
      <c r="O8" s="10">
        <f t="shared" si="6"/>
        <v>0.7120418848167551</v>
      </c>
      <c r="P8" s="10">
        <f t="shared" si="7"/>
        <v>42.722513089005304</v>
      </c>
      <c r="Q8" s="10">
        <f t="shared" si="8"/>
        <v>0.7225130890053038</v>
      </c>
    </row>
    <row r="9" spans="1:17" s="11" customFormat="1" ht="18.75" customHeight="1">
      <c r="A9" s="7" t="s">
        <v>39</v>
      </c>
      <c r="B9" s="7" t="s">
        <v>40</v>
      </c>
      <c r="C9" s="7" t="s">
        <v>25</v>
      </c>
      <c r="D9" s="6">
        <v>1.146</v>
      </c>
      <c r="E9" s="6">
        <f t="shared" si="9"/>
        <v>1.146</v>
      </c>
      <c r="F9" s="6">
        <f t="shared" si="0"/>
        <v>17172.774869109948</v>
      </c>
      <c r="G9" s="9">
        <f t="shared" si="1"/>
        <v>4</v>
      </c>
      <c r="H9" s="9">
        <f t="shared" si="2"/>
        <v>46</v>
      </c>
      <c r="I9" s="13">
        <f t="shared" si="3"/>
        <v>12.774869109946962</v>
      </c>
      <c r="J9" s="8">
        <v>5</v>
      </c>
      <c r="K9" s="8">
        <v>28</v>
      </c>
      <c r="L9" s="8"/>
      <c r="M9" s="6">
        <f t="shared" si="4"/>
        <v>19680</v>
      </c>
      <c r="N9" s="10">
        <f t="shared" si="5"/>
        <v>4.77021524141943</v>
      </c>
      <c r="O9" s="10">
        <f t="shared" si="6"/>
        <v>0.7702152414194297</v>
      </c>
      <c r="P9" s="10">
        <f t="shared" si="7"/>
        <v>46.21291448516578</v>
      </c>
      <c r="Q9" s="10">
        <f t="shared" si="8"/>
        <v>0.2129144851657827</v>
      </c>
    </row>
    <row r="10" spans="1:17" s="11" customFormat="1" ht="18.75" customHeight="1">
      <c r="A10" s="7" t="s">
        <v>42</v>
      </c>
      <c r="B10" s="7" t="s">
        <v>43</v>
      </c>
      <c r="C10" s="7" t="s">
        <v>26</v>
      </c>
      <c r="D10" s="6">
        <v>1.146</v>
      </c>
      <c r="E10" s="6">
        <f t="shared" si="9"/>
        <v>1.146</v>
      </c>
      <c r="F10" s="6">
        <f t="shared" si="0"/>
        <v>17905.759162303668</v>
      </c>
      <c r="G10" s="9">
        <f t="shared" si="1"/>
        <v>4</v>
      </c>
      <c r="H10" s="9">
        <f t="shared" si="2"/>
        <v>58</v>
      </c>
      <c r="I10" s="13">
        <f t="shared" si="3"/>
        <v>25.759162303668006</v>
      </c>
      <c r="J10" s="8">
        <v>5</v>
      </c>
      <c r="K10" s="8">
        <v>42</v>
      </c>
      <c r="L10" s="8"/>
      <c r="M10" s="6">
        <f t="shared" si="4"/>
        <v>20520</v>
      </c>
      <c r="N10" s="10">
        <f t="shared" si="5"/>
        <v>4.973821989528797</v>
      </c>
      <c r="O10" s="10">
        <f t="shared" si="6"/>
        <v>0.9738219895287967</v>
      </c>
      <c r="P10" s="10">
        <f t="shared" si="7"/>
        <v>58.4293193717278</v>
      </c>
      <c r="Q10" s="10">
        <f t="shared" si="8"/>
        <v>0.4293193717278001</v>
      </c>
    </row>
    <row r="11" spans="1:17" s="11" customFormat="1" ht="18.75" customHeight="1">
      <c r="A11" s="7" t="s">
        <v>45</v>
      </c>
      <c r="B11" s="7" t="s">
        <v>46</v>
      </c>
      <c r="C11" s="7" t="s">
        <v>27</v>
      </c>
      <c r="D11" s="6">
        <v>1.146</v>
      </c>
      <c r="E11" s="6">
        <f t="shared" si="9"/>
        <v>1.146</v>
      </c>
      <c r="F11" s="6">
        <f t="shared" si="0"/>
        <v>17958.115183246075</v>
      </c>
      <c r="G11" s="9">
        <f t="shared" si="1"/>
        <v>4</v>
      </c>
      <c r="H11" s="9">
        <f t="shared" si="2"/>
        <v>59</v>
      </c>
      <c r="I11" s="13">
        <f t="shared" si="3"/>
        <v>18.11518324607391</v>
      </c>
      <c r="J11" s="8">
        <v>5</v>
      </c>
      <c r="K11" s="8">
        <v>43</v>
      </c>
      <c r="L11" s="8"/>
      <c r="M11" s="6">
        <f t="shared" si="4"/>
        <v>20580</v>
      </c>
      <c r="N11" s="10">
        <f t="shared" si="5"/>
        <v>4.988365328679465</v>
      </c>
      <c r="O11" s="10">
        <f t="shared" si="6"/>
        <v>0.9883653286794649</v>
      </c>
      <c r="P11" s="10">
        <f t="shared" si="7"/>
        <v>59.3019197207679</v>
      </c>
      <c r="Q11" s="10">
        <f t="shared" si="8"/>
        <v>0.3019197207678985</v>
      </c>
    </row>
    <row r="12" spans="1:17" s="11" customFormat="1" ht="18.75" customHeight="1">
      <c r="A12" s="7" t="s">
        <v>47</v>
      </c>
      <c r="B12" s="7" t="s">
        <v>48</v>
      </c>
      <c r="C12" s="7" t="s">
        <v>1</v>
      </c>
      <c r="D12" s="6">
        <v>1.113</v>
      </c>
      <c r="E12" s="6">
        <f t="shared" si="9"/>
        <v>1.113</v>
      </c>
      <c r="F12" s="6">
        <f t="shared" si="0"/>
        <v>18436.657681940702</v>
      </c>
      <c r="G12" s="9">
        <f t="shared" si="1"/>
        <v>5</v>
      </c>
      <c r="H12" s="9">
        <f t="shared" si="2"/>
        <v>7</v>
      </c>
      <c r="I12" s="13">
        <f t="shared" si="3"/>
        <v>16.657681940700826</v>
      </c>
      <c r="J12" s="8">
        <v>5</v>
      </c>
      <c r="K12" s="8">
        <v>42</v>
      </c>
      <c r="L12" s="8"/>
      <c r="M12" s="6">
        <f t="shared" si="4"/>
        <v>20520</v>
      </c>
      <c r="N12" s="10">
        <f t="shared" si="5"/>
        <v>5.121293800539084</v>
      </c>
      <c r="O12" s="10">
        <f t="shared" si="6"/>
        <v>0.12129380053908356</v>
      </c>
      <c r="P12" s="10">
        <f t="shared" si="7"/>
        <v>7.277628032345014</v>
      </c>
      <c r="Q12" s="10">
        <f t="shared" si="8"/>
        <v>0.27762803234501376</v>
      </c>
    </row>
    <row r="13" spans="1:17" s="11" customFormat="1" ht="18.75" customHeight="1">
      <c r="A13" s="7" t="s">
        <v>52</v>
      </c>
      <c r="B13" s="7" t="s">
        <v>53</v>
      </c>
      <c r="C13" s="7" t="s">
        <v>33</v>
      </c>
      <c r="D13" s="6">
        <v>1.146</v>
      </c>
      <c r="E13" s="6">
        <f t="shared" si="9"/>
        <v>1.146</v>
      </c>
      <c r="F13" s="6">
        <f t="shared" si="0"/>
        <v>18586.387434554974</v>
      </c>
      <c r="G13" s="9">
        <f t="shared" si="1"/>
        <v>5</v>
      </c>
      <c r="H13" s="9">
        <f t="shared" si="2"/>
        <v>9</v>
      </c>
      <c r="I13" s="13">
        <f t="shared" si="3"/>
        <v>46.38743455497462</v>
      </c>
      <c r="J13" s="8">
        <v>5</v>
      </c>
      <c r="K13" s="8">
        <v>55</v>
      </c>
      <c r="L13" s="8"/>
      <c r="M13" s="6">
        <f t="shared" si="4"/>
        <v>21300</v>
      </c>
      <c r="N13" s="10">
        <f t="shared" si="5"/>
        <v>5.162885398487493</v>
      </c>
      <c r="O13" s="10">
        <f t="shared" si="6"/>
        <v>0.16288539848749295</v>
      </c>
      <c r="P13" s="10">
        <f t="shared" si="7"/>
        <v>9.773123909249577</v>
      </c>
      <c r="Q13" s="10">
        <f t="shared" si="8"/>
        <v>0.773123909249577</v>
      </c>
    </row>
    <row r="14" spans="1:17" s="11" customFormat="1" ht="18.75" customHeight="1">
      <c r="A14" s="7" t="s">
        <v>49</v>
      </c>
      <c r="B14" s="7" t="s">
        <v>67</v>
      </c>
      <c r="C14" s="7" t="s">
        <v>28</v>
      </c>
      <c r="D14" s="6">
        <v>1.146</v>
      </c>
      <c r="E14" s="6">
        <f t="shared" si="9"/>
        <v>1.146</v>
      </c>
      <c r="F14" s="6">
        <f t="shared" si="0"/>
        <v>19947.643979057593</v>
      </c>
      <c r="G14" s="9">
        <f t="shared" si="1"/>
        <v>5</v>
      </c>
      <c r="H14" s="9">
        <f t="shared" si="2"/>
        <v>32</v>
      </c>
      <c r="I14" s="13">
        <f t="shared" si="3"/>
        <v>27.64397905759381</v>
      </c>
      <c r="J14" s="8">
        <v>6</v>
      </c>
      <c r="K14" s="8">
        <v>21</v>
      </c>
      <c r="L14" s="8"/>
      <c r="M14" s="6">
        <f t="shared" si="4"/>
        <v>22860</v>
      </c>
      <c r="N14" s="10">
        <f t="shared" si="5"/>
        <v>5.541012216404887</v>
      </c>
      <c r="O14" s="10">
        <f t="shared" si="6"/>
        <v>0.5410122164048872</v>
      </c>
      <c r="P14" s="10">
        <f t="shared" si="7"/>
        <v>32.46073298429323</v>
      </c>
      <c r="Q14" s="10">
        <f t="shared" si="8"/>
        <v>0.4607329842932302</v>
      </c>
    </row>
    <row r="15" spans="1:17" s="11" customFormat="1" ht="18.75" customHeight="1">
      <c r="A15" s="7" t="s">
        <v>54</v>
      </c>
      <c r="B15" s="7" t="s">
        <v>55</v>
      </c>
      <c r="C15" s="7" t="s">
        <v>2</v>
      </c>
      <c r="D15" s="6">
        <v>1.181</v>
      </c>
      <c r="E15" s="6">
        <f t="shared" si="9"/>
        <v>1.181</v>
      </c>
      <c r="F15" s="6">
        <f t="shared" si="0"/>
        <v>20829.805249788315</v>
      </c>
      <c r="G15" s="9">
        <f t="shared" si="1"/>
        <v>5</v>
      </c>
      <c r="H15" s="9">
        <f t="shared" si="2"/>
        <v>47</v>
      </c>
      <c r="I15" s="13">
        <f t="shared" si="3"/>
        <v>9.805249788315678</v>
      </c>
      <c r="J15" s="8">
        <v>6</v>
      </c>
      <c r="K15" s="8">
        <v>50</v>
      </c>
      <c r="L15" s="8"/>
      <c r="M15" s="6">
        <f t="shared" si="4"/>
        <v>24600</v>
      </c>
      <c r="N15" s="10">
        <f t="shared" si="5"/>
        <v>5.786057013830088</v>
      </c>
      <c r="O15" s="10">
        <f t="shared" si="6"/>
        <v>0.7860570138300877</v>
      </c>
      <c r="P15" s="10">
        <f t="shared" si="7"/>
        <v>47.16342082980526</v>
      </c>
      <c r="Q15" s="10">
        <f t="shared" si="8"/>
        <v>0.1634208298052613</v>
      </c>
    </row>
    <row r="16" spans="1:17" s="11" customFormat="1" ht="18.75" customHeight="1">
      <c r="A16" s="7" t="s">
        <v>56</v>
      </c>
      <c r="B16" s="7" t="s">
        <v>68</v>
      </c>
      <c r="C16" s="7" t="s">
        <v>29</v>
      </c>
      <c r="D16" s="6">
        <v>1.146</v>
      </c>
      <c r="E16" s="6">
        <f t="shared" si="9"/>
        <v>1.146</v>
      </c>
      <c r="F16" s="6">
        <f t="shared" si="0"/>
        <v>20994.76439790576</v>
      </c>
      <c r="G16" s="9">
        <f t="shared" si="1"/>
        <v>5</v>
      </c>
      <c r="H16" s="9">
        <f t="shared" si="2"/>
        <v>49</v>
      </c>
      <c r="I16" s="13">
        <f t="shared" si="3"/>
        <v>54.764397905760944</v>
      </c>
      <c r="J16" s="8">
        <v>6</v>
      </c>
      <c r="K16" s="8">
        <v>41</v>
      </c>
      <c r="L16" s="8"/>
      <c r="M16" s="6">
        <f t="shared" si="4"/>
        <v>24060</v>
      </c>
      <c r="N16" s="10">
        <f t="shared" si="5"/>
        <v>5.831878999418267</v>
      </c>
      <c r="O16" s="10">
        <f t="shared" si="6"/>
        <v>0.8318789994182669</v>
      </c>
      <c r="P16" s="10">
        <f t="shared" si="7"/>
        <v>49.912739965096016</v>
      </c>
      <c r="Q16" s="10">
        <f t="shared" si="8"/>
        <v>0.9127399650960157</v>
      </c>
    </row>
    <row r="17" spans="1:17" s="11" customFormat="1" ht="18.75" customHeight="1">
      <c r="A17" s="7" t="s">
        <v>57</v>
      </c>
      <c r="B17" s="7" t="s">
        <v>69</v>
      </c>
      <c r="C17" s="7" t="s">
        <v>30</v>
      </c>
      <c r="D17" s="6">
        <v>1.146</v>
      </c>
      <c r="E17" s="6">
        <f t="shared" si="9"/>
        <v>1.146</v>
      </c>
      <c r="F17" s="6">
        <f t="shared" si="0"/>
        <v>21151.832460732985</v>
      </c>
      <c r="G17" s="9">
        <f t="shared" si="1"/>
        <v>5</v>
      </c>
      <c r="H17" s="9">
        <f t="shared" si="2"/>
        <v>52</v>
      </c>
      <c r="I17" s="13">
        <f t="shared" si="3"/>
        <v>31.832460732983776</v>
      </c>
      <c r="J17" s="8">
        <v>6</v>
      </c>
      <c r="K17" s="8">
        <v>44</v>
      </c>
      <c r="L17" s="8"/>
      <c r="M17" s="6">
        <f t="shared" si="4"/>
        <v>24240</v>
      </c>
      <c r="N17" s="10">
        <f t="shared" si="5"/>
        <v>5.875509016870273</v>
      </c>
      <c r="O17" s="10">
        <f t="shared" si="6"/>
        <v>0.8755090168702733</v>
      </c>
      <c r="P17" s="10">
        <f t="shared" si="7"/>
        <v>52.530541012216396</v>
      </c>
      <c r="Q17" s="10">
        <f t="shared" si="8"/>
        <v>0.5305410122163963</v>
      </c>
    </row>
    <row r="18" spans="1:17" s="11" customFormat="1" ht="18.75" customHeight="1">
      <c r="A18" s="7" t="s">
        <v>50</v>
      </c>
      <c r="B18" s="7" t="s">
        <v>51</v>
      </c>
      <c r="C18" s="7" t="s">
        <v>31</v>
      </c>
      <c r="D18" s="6">
        <v>1.146</v>
      </c>
      <c r="E18" s="6">
        <f t="shared" si="9"/>
        <v>1.146</v>
      </c>
      <c r="F18" s="6">
        <f t="shared" si="0"/>
        <v>21204.188481675395</v>
      </c>
      <c r="G18" s="9">
        <f t="shared" si="1"/>
        <v>5</v>
      </c>
      <c r="H18" s="9">
        <f t="shared" si="2"/>
        <v>53</v>
      </c>
      <c r="I18" s="13">
        <f t="shared" si="3"/>
        <v>24.18848167539565</v>
      </c>
      <c r="J18" s="8">
        <v>6</v>
      </c>
      <c r="K18" s="8">
        <v>45</v>
      </c>
      <c r="L18" s="8"/>
      <c r="M18" s="6">
        <f t="shared" si="4"/>
        <v>24300</v>
      </c>
      <c r="N18" s="10">
        <f t="shared" si="5"/>
        <v>5.890052356020943</v>
      </c>
      <c r="O18" s="10">
        <f t="shared" si="6"/>
        <v>0.8900523560209432</v>
      </c>
      <c r="P18" s="10">
        <f t="shared" si="7"/>
        <v>53.403141361256594</v>
      </c>
      <c r="Q18" s="10">
        <f t="shared" si="8"/>
        <v>0.40314136125659417</v>
      </c>
    </row>
    <row r="19" spans="1:17" s="11" customFormat="1" ht="18.75" customHeight="1">
      <c r="A19" s="7" t="s">
        <v>44</v>
      </c>
      <c r="B19" s="7" t="s">
        <v>70</v>
      </c>
      <c r="C19" s="7" t="s">
        <v>23</v>
      </c>
      <c r="D19" s="6">
        <v>1.146</v>
      </c>
      <c r="E19" s="6">
        <f t="shared" si="9"/>
        <v>1.146</v>
      </c>
      <c r="F19" s="6">
        <f t="shared" si="0"/>
        <v>21989.52879581152</v>
      </c>
      <c r="G19" s="9">
        <f t="shared" si="1"/>
        <v>6</v>
      </c>
      <c r="H19" s="9">
        <f t="shared" si="2"/>
        <v>6</v>
      </c>
      <c r="I19" s="13">
        <f t="shared" si="3"/>
        <v>29.5287958115194</v>
      </c>
      <c r="J19" s="8">
        <v>7</v>
      </c>
      <c r="K19" s="8"/>
      <c r="L19" s="8"/>
      <c r="M19" s="6">
        <f t="shared" si="4"/>
        <v>25200</v>
      </c>
      <c r="N19" s="10">
        <f t="shared" si="5"/>
        <v>6.108202443280978</v>
      </c>
      <c r="O19" s="10">
        <f t="shared" si="6"/>
        <v>0.10820244328097761</v>
      </c>
      <c r="P19" s="10">
        <f t="shared" si="7"/>
        <v>6.492146596858657</v>
      </c>
      <c r="Q19" s="10">
        <f t="shared" si="8"/>
        <v>0.4921465968586567</v>
      </c>
    </row>
    <row r="20" spans="1:17" s="11" customFormat="1" ht="18.75" customHeight="1">
      <c r="A20" s="7" t="s">
        <v>58</v>
      </c>
      <c r="B20" s="7"/>
      <c r="C20" s="7" t="s">
        <v>5</v>
      </c>
      <c r="D20" s="6">
        <v>1.034</v>
      </c>
      <c r="E20" s="6">
        <f t="shared" si="9"/>
        <v>1.034</v>
      </c>
      <c r="F20" s="6">
        <f t="shared" si="0"/>
        <v>23500.967117988395</v>
      </c>
      <c r="G20" s="9">
        <f t="shared" si="1"/>
        <v>6</v>
      </c>
      <c r="H20" s="9">
        <f t="shared" si="2"/>
        <v>31</v>
      </c>
      <c r="I20" s="13">
        <f t="shared" si="3"/>
        <v>40.96711798839664</v>
      </c>
      <c r="J20" s="8">
        <v>6</v>
      </c>
      <c r="K20" s="8">
        <v>45</v>
      </c>
      <c r="L20" s="8"/>
      <c r="M20" s="6">
        <f t="shared" si="4"/>
        <v>24300</v>
      </c>
      <c r="N20" s="10">
        <f t="shared" si="5"/>
        <v>6.5280464216634435</v>
      </c>
      <c r="O20" s="10">
        <f t="shared" si="6"/>
        <v>0.5280464216634435</v>
      </c>
      <c r="P20" s="10">
        <f t="shared" si="7"/>
        <v>31.68278529980661</v>
      </c>
      <c r="Q20" s="10">
        <f t="shared" si="8"/>
        <v>0.6827852998066106</v>
      </c>
    </row>
    <row r="21" spans="1:17" s="11" customFormat="1" ht="18.75" customHeight="1">
      <c r="A21" s="7" t="s">
        <v>59</v>
      </c>
      <c r="B21" s="7" t="s">
        <v>60</v>
      </c>
      <c r="C21" s="7" t="s">
        <v>3</v>
      </c>
      <c r="D21" s="6">
        <v>1.181</v>
      </c>
      <c r="E21" s="6">
        <f t="shared" si="9"/>
        <v>1.181</v>
      </c>
      <c r="F21" s="6">
        <f t="shared" si="0"/>
        <v>0</v>
      </c>
      <c r="G21" s="9">
        <f t="shared" si="1"/>
        <v>0</v>
      </c>
      <c r="H21" s="9">
        <f t="shared" si="2"/>
        <v>0</v>
      </c>
      <c r="I21" s="13">
        <f t="shared" si="3"/>
        <v>0</v>
      </c>
      <c r="J21" s="8">
        <v>0</v>
      </c>
      <c r="K21" s="8"/>
      <c r="L21" s="8"/>
      <c r="M21" s="6">
        <f t="shared" si="4"/>
        <v>0</v>
      </c>
      <c r="N21" s="10">
        <f t="shared" si="5"/>
        <v>0</v>
      </c>
      <c r="O21" s="10">
        <f t="shared" si="6"/>
        <v>0</v>
      </c>
      <c r="P21" s="10">
        <f t="shared" si="7"/>
        <v>0</v>
      </c>
      <c r="Q21" s="10">
        <f t="shared" si="8"/>
        <v>0</v>
      </c>
    </row>
  </sheetData>
  <mergeCells count="4">
    <mergeCell ref="A1:C1"/>
    <mergeCell ref="F1:I1"/>
    <mergeCell ref="J1:M1"/>
    <mergeCell ref="N1:Q1"/>
  </mergeCells>
  <printOptions/>
  <pageMargins left="0.46" right="0.4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workbookViewId="0" topLeftCell="A1">
      <selection activeCell="I28" sqref="I28"/>
    </sheetView>
  </sheetViews>
  <sheetFormatPr defaultColWidth="9.140625" defaultRowHeight="19.5" customHeight="1"/>
  <cols>
    <col min="1" max="1" width="21.00390625" style="2" customWidth="1"/>
    <col min="2" max="2" width="23.421875" style="2" customWidth="1"/>
    <col min="3" max="3" width="21.140625" style="1" customWidth="1"/>
    <col min="4" max="4" width="11.8515625" style="1" customWidth="1"/>
    <col min="5" max="5" width="15.00390625" style="1" customWidth="1"/>
    <col min="6" max="13" width="8.8515625" style="1" customWidth="1"/>
    <col min="14" max="17" width="10.421875" style="1" hidden="1" customWidth="1"/>
    <col min="18" max="20" width="13.140625" style="1" customWidth="1"/>
    <col min="21" max="16384" width="9.140625" style="1" customWidth="1"/>
  </cols>
  <sheetData>
    <row r="1" spans="1:17" ht="39" customHeight="1">
      <c r="A1" s="16" t="s">
        <v>20</v>
      </c>
      <c r="B1" s="16"/>
      <c r="C1" s="16"/>
      <c r="D1" s="5"/>
      <c r="E1" s="5"/>
      <c r="F1" s="15" t="s">
        <v>14</v>
      </c>
      <c r="G1" s="15"/>
      <c r="H1" s="15"/>
      <c r="I1" s="15"/>
      <c r="J1" s="14" t="s">
        <v>9</v>
      </c>
      <c r="K1" s="14"/>
      <c r="L1" s="14"/>
      <c r="M1" s="14"/>
      <c r="N1" s="15" t="s">
        <v>19</v>
      </c>
      <c r="O1" s="15"/>
      <c r="P1" s="15"/>
      <c r="Q1" s="15"/>
    </row>
    <row r="2" spans="1:17" s="3" customFormat="1" ht="39" customHeight="1">
      <c r="A2" s="12" t="s">
        <v>21</v>
      </c>
      <c r="B2" s="12" t="s">
        <v>22</v>
      </c>
      <c r="C2" s="4" t="s">
        <v>7</v>
      </c>
      <c r="D2" s="4" t="s">
        <v>6</v>
      </c>
      <c r="E2" s="4" t="s">
        <v>8</v>
      </c>
      <c r="F2" s="4" t="s">
        <v>13</v>
      </c>
      <c r="G2" s="4" t="s">
        <v>10</v>
      </c>
      <c r="H2" s="4" t="s">
        <v>11</v>
      </c>
      <c r="I2" s="4" t="s">
        <v>12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15</v>
      </c>
      <c r="O2" s="4" t="s">
        <v>16</v>
      </c>
      <c r="P2" s="4" t="s">
        <v>17</v>
      </c>
      <c r="Q2" s="4" t="s">
        <v>18</v>
      </c>
    </row>
    <row r="3" spans="1:17" s="11" customFormat="1" ht="18.75" customHeight="1">
      <c r="A3" s="7" t="s">
        <v>61</v>
      </c>
      <c r="B3" s="7" t="s">
        <v>62</v>
      </c>
      <c r="C3" s="7" t="s">
        <v>4</v>
      </c>
      <c r="D3" s="6">
        <v>0.949</v>
      </c>
      <c r="E3" s="6">
        <v>0.949</v>
      </c>
      <c r="F3" s="6">
        <f aca="true" t="shared" si="0" ref="F3:F21">SUM(M3/E3)</f>
        <v>15173.86722866175</v>
      </c>
      <c r="G3" s="9">
        <f aca="true" t="shared" si="1" ref="G3:G21">ROUNDDOWN(N3,0)</f>
        <v>4</v>
      </c>
      <c r="H3" s="9">
        <f aca="true" t="shared" si="2" ref="H3:H21">ROUNDDOWN(P3,0)</f>
        <v>12</v>
      </c>
      <c r="I3" s="13">
        <f aca="true" t="shared" si="3" ref="I3:I21">SUM(Q3)*60</f>
        <v>53.86722866174935</v>
      </c>
      <c r="J3" s="8">
        <v>4</v>
      </c>
      <c r="K3" s="8"/>
      <c r="L3" s="8"/>
      <c r="M3" s="6">
        <f aca="true" t="shared" si="4" ref="M3:M21">SUM(J3*60*60)+(K3*60)+(L3)</f>
        <v>14400</v>
      </c>
      <c r="N3" s="10">
        <f aca="true" t="shared" si="5" ref="N3:N21">SUM(F3/3600)</f>
        <v>4.214963119072708</v>
      </c>
      <c r="O3" s="10">
        <f aca="true" t="shared" si="6" ref="O3:O21">SUM(N3-G3)</f>
        <v>0.21496311907270815</v>
      </c>
      <c r="P3" s="10">
        <f aca="true" t="shared" si="7" ref="P3:P21">SUM(O3)*60</f>
        <v>12.89778714436249</v>
      </c>
      <c r="Q3" s="10">
        <f aca="true" t="shared" si="8" ref="Q3:Q21">SUM(P3-H3)</f>
        <v>0.8977871443624892</v>
      </c>
    </row>
    <row r="4" spans="1:17" s="11" customFormat="1" ht="18.75" customHeight="1">
      <c r="A4" s="7" t="s">
        <v>34</v>
      </c>
      <c r="B4" s="7" t="s">
        <v>35</v>
      </c>
      <c r="C4" s="7" t="s">
        <v>0</v>
      </c>
      <c r="D4" s="6">
        <v>1.02</v>
      </c>
      <c r="E4" s="6">
        <v>1.071</v>
      </c>
      <c r="F4" s="6">
        <f t="shared" si="0"/>
        <v>14733.893557422969</v>
      </c>
      <c r="G4" s="9">
        <f t="shared" si="1"/>
        <v>4</v>
      </c>
      <c r="H4" s="9">
        <f t="shared" si="2"/>
        <v>5</v>
      </c>
      <c r="I4" s="13">
        <f t="shared" si="3"/>
        <v>33.89355742297013</v>
      </c>
      <c r="J4" s="8">
        <v>4</v>
      </c>
      <c r="K4" s="8">
        <v>23</v>
      </c>
      <c r="L4" s="8"/>
      <c r="M4" s="6">
        <f t="shared" si="4"/>
        <v>15780</v>
      </c>
      <c r="N4" s="10">
        <f t="shared" si="5"/>
        <v>4.0927482103952695</v>
      </c>
      <c r="O4" s="10">
        <f t="shared" si="6"/>
        <v>0.09274821039526948</v>
      </c>
      <c r="P4" s="10">
        <f t="shared" si="7"/>
        <v>5.564892623716169</v>
      </c>
      <c r="Q4" s="10">
        <f t="shared" si="8"/>
        <v>0.5648926237161689</v>
      </c>
    </row>
    <row r="5" spans="1:17" s="11" customFormat="1" ht="18.75" customHeight="1">
      <c r="A5" s="7" t="s">
        <v>36</v>
      </c>
      <c r="B5" s="7" t="s">
        <v>37</v>
      </c>
      <c r="C5" s="7" t="s">
        <v>73</v>
      </c>
      <c r="D5" s="6">
        <v>0.994</v>
      </c>
      <c r="E5" s="6">
        <v>1.017</v>
      </c>
      <c r="F5" s="6">
        <f t="shared" si="0"/>
        <v>15929.203539823011</v>
      </c>
      <c r="G5" s="9">
        <f t="shared" si="1"/>
        <v>4</v>
      </c>
      <c r="H5" s="9">
        <f t="shared" si="2"/>
        <v>25</v>
      </c>
      <c r="I5" s="13">
        <f t="shared" si="3"/>
        <v>29.203539823011226</v>
      </c>
      <c r="J5" s="8">
        <v>4</v>
      </c>
      <c r="K5" s="8">
        <v>30</v>
      </c>
      <c r="L5" s="8"/>
      <c r="M5" s="6">
        <f t="shared" si="4"/>
        <v>16200</v>
      </c>
      <c r="N5" s="10">
        <f t="shared" si="5"/>
        <v>4.424778761061948</v>
      </c>
      <c r="O5" s="10">
        <f t="shared" si="6"/>
        <v>0.42477876106194756</v>
      </c>
      <c r="P5" s="10">
        <f t="shared" si="7"/>
        <v>25.486725663716854</v>
      </c>
      <c r="Q5" s="10">
        <f t="shared" si="8"/>
        <v>0.4867256637168538</v>
      </c>
    </row>
    <row r="6" spans="1:17" s="11" customFormat="1" ht="18.75" customHeight="1">
      <c r="A6" s="7" t="s">
        <v>41</v>
      </c>
      <c r="B6" s="7" t="s">
        <v>64</v>
      </c>
      <c r="C6" s="7" t="s">
        <v>1</v>
      </c>
      <c r="D6" s="6">
        <v>1.113</v>
      </c>
      <c r="E6" s="6">
        <v>1.113</v>
      </c>
      <c r="F6" s="6">
        <f t="shared" si="0"/>
        <v>16603.77358490566</v>
      </c>
      <c r="G6" s="9">
        <f t="shared" si="1"/>
        <v>4</v>
      </c>
      <c r="H6" s="9">
        <f t="shared" si="2"/>
        <v>36</v>
      </c>
      <c r="I6" s="13">
        <f t="shared" si="3"/>
        <v>43.77358490565882</v>
      </c>
      <c r="J6" s="8">
        <v>5</v>
      </c>
      <c r="K6" s="8">
        <v>8</v>
      </c>
      <c r="L6" s="8"/>
      <c r="M6" s="6">
        <f t="shared" si="4"/>
        <v>18480</v>
      </c>
      <c r="N6" s="10">
        <f t="shared" si="5"/>
        <v>4.612159329140461</v>
      </c>
      <c r="O6" s="10">
        <f t="shared" si="6"/>
        <v>0.6121593291404608</v>
      </c>
      <c r="P6" s="10">
        <f t="shared" si="7"/>
        <v>36.72955974842765</v>
      </c>
      <c r="Q6" s="10">
        <f t="shared" si="8"/>
        <v>0.729559748427647</v>
      </c>
    </row>
    <row r="7" spans="1:17" s="11" customFormat="1" ht="18.75" customHeight="1">
      <c r="A7" s="7" t="s">
        <v>65</v>
      </c>
      <c r="B7" s="7" t="s">
        <v>66</v>
      </c>
      <c r="C7" s="7" t="s">
        <v>32</v>
      </c>
      <c r="D7" s="6">
        <v>1.146</v>
      </c>
      <c r="E7" s="6">
        <v>1.146</v>
      </c>
      <c r="F7" s="6">
        <f t="shared" si="0"/>
        <v>16858.6387434555</v>
      </c>
      <c r="G7" s="9">
        <f t="shared" si="1"/>
        <v>4</v>
      </c>
      <c r="H7" s="9">
        <f t="shared" si="2"/>
        <v>40</v>
      </c>
      <c r="I7" s="13">
        <f t="shared" si="3"/>
        <v>58.6387434555013</v>
      </c>
      <c r="J7" s="8">
        <v>5</v>
      </c>
      <c r="K7" s="8">
        <v>22</v>
      </c>
      <c r="L7" s="8"/>
      <c r="M7" s="6">
        <f t="shared" si="4"/>
        <v>19320</v>
      </c>
      <c r="N7" s="10">
        <f t="shared" si="5"/>
        <v>4.682955206515417</v>
      </c>
      <c r="O7" s="10">
        <f t="shared" si="6"/>
        <v>0.682955206515417</v>
      </c>
      <c r="P7" s="10">
        <f t="shared" si="7"/>
        <v>40.97731239092502</v>
      </c>
      <c r="Q7" s="10">
        <f t="shared" si="8"/>
        <v>0.9773123909250216</v>
      </c>
    </row>
    <row r="8" spans="1:17" s="11" customFormat="1" ht="18.75" customHeight="1">
      <c r="A8" s="7" t="s">
        <v>38</v>
      </c>
      <c r="B8" s="7" t="s">
        <v>63</v>
      </c>
      <c r="C8" s="7" t="s">
        <v>24</v>
      </c>
      <c r="D8" s="6">
        <v>1.146</v>
      </c>
      <c r="E8" s="6">
        <v>1.203</v>
      </c>
      <c r="F8" s="6">
        <f t="shared" si="0"/>
        <v>16159.600997506233</v>
      </c>
      <c r="G8" s="9">
        <f t="shared" si="1"/>
        <v>4</v>
      </c>
      <c r="H8" s="9">
        <f t="shared" si="2"/>
        <v>29</v>
      </c>
      <c r="I8" s="13">
        <f t="shared" si="3"/>
        <v>19.600997506231934</v>
      </c>
      <c r="J8" s="8">
        <v>5</v>
      </c>
      <c r="K8" s="8">
        <v>24</v>
      </c>
      <c r="L8" s="8"/>
      <c r="M8" s="6">
        <f t="shared" si="4"/>
        <v>19440</v>
      </c>
      <c r="N8" s="10">
        <f t="shared" si="5"/>
        <v>4.488778054862842</v>
      </c>
      <c r="O8" s="10">
        <f t="shared" si="6"/>
        <v>0.4887780548628422</v>
      </c>
      <c r="P8" s="10">
        <f t="shared" si="7"/>
        <v>29.326683291770532</v>
      </c>
      <c r="Q8" s="10">
        <f t="shared" si="8"/>
        <v>0.32668329177053224</v>
      </c>
    </row>
    <row r="9" spans="1:17" s="11" customFormat="1" ht="18.75" customHeight="1">
      <c r="A9" s="7" t="s">
        <v>39</v>
      </c>
      <c r="B9" s="7" t="s">
        <v>40</v>
      </c>
      <c r="C9" s="7" t="s">
        <v>25</v>
      </c>
      <c r="D9" s="6">
        <v>1.146</v>
      </c>
      <c r="E9" s="6">
        <v>1.203</v>
      </c>
      <c r="F9" s="6">
        <f t="shared" si="0"/>
        <v>16359.102244389027</v>
      </c>
      <c r="G9" s="9">
        <f t="shared" si="1"/>
        <v>4</v>
      </c>
      <c r="H9" s="9">
        <f t="shared" si="2"/>
        <v>32</v>
      </c>
      <c r="I9" s="13">
        <f t="shared" si="3"/>
        <v>39.10224438902816</v>
      </c>
      <c r="J9" s="8">
        <v>5</v>
      </c>
      <c r="K9" s="8">
        <v>28</v>
      </c>
      <c r="L9" s="8"/>
      <c r="M9" s="6">
        <f t="shared" si="4"/>
        <v>19680</v>
      </c>
      <c r="N9" s="10">
        <f t="shared" si="5"/>
        <v>4.544195067885841</v>
      </c>
      <c r="O9" s="10">
        <f t="shared" si="6"/>
        <v>0.5441950678858412</v>
      </c>
      <c r="P9" s="10">
        <f t="shared" si="7"/>
        <v>32.65170407315047</v>
      </c>
      <c r="Q9" s="10">
        <f t="shared" si="8"/>
        <v>0.6517040731504693</v>
      </c>
    </row>
    <row r="10" spans="1:17" s="11" customFormat="1" ht="18.75" customHeight="1">
      <c r="A10" s="7" t="s">
        <v>42</v>
      </c>
      <c r="B10" s="7" t="s">
        <v>43</v>
      </c>
      <c r="C10" s="7" t="s">
        <v>26</v>
      </c>
      <c r="D10" s="6">
        <v>1.146</v>
      </c>
      <c r="E10" s="6">
        <v>1.203</v>
      </c>
      <c r="F10" s="6">
        <f t="shared" si="0"/>
        <v>17057.356608478804</v>
      </c>
      <c r="G10" s="9">
        <f t="shared" si="1"/>
        <v>4</v>
      </c>
      <c r="H10" s="9">
        <f t="shared" si="2"/>
        <v>44</v>
      </c>
      <c r="I10" s="13">
        <f t="shared" si="3"/>
        <v>17.356608478803537</v>
      </c>
      <c r="J10" s="8">
        <v>5</v>
      </c>
      <c r="K10" s="8">
        <v>42</v>
      </c>
      <c r="L10" s="8"/>
      <c r="M10" s="6">
        <f t="shared" si="4"/>
        <v>20520</v>
      </c>
      <c r="N10" s="10">
        <f t="shared" si="5"/>
        <v>4.738154613466334</v>
      </c>
      <c r="O10" s="10">
        <f t="shared" si="6"/>
        <v>0.7381546134663344</v>
      </c>
      <c r="P10" s="10">
        <f t="shared" si="7"/>
        <v>44.28927680798006</v>
      </c>
      <c r="Q10" s="10">
        <f t="shared" si="8"/>
        <v>0.28927680798005895</v>
      </c>
    </row>
    <row r="11" spans="1:17" s="11" customFormat="1" ht="18.75" customHeight="1">
      <c r="A11" s="7" t="s">
        <v>47</v>
      </c>
      <c r="B11" s="7" t="s">
        <v>48</v>
      </c>
      <c r="C11" s="7" t="s">
        <v>1</v>
      </c>
      <c r="D11" s="6">
        <v>1.113</v>
      </c>
      <c r="E11" s="6">
        <v>1.113</v>
      </c>
      <c r="F11" s="6">
        <f t="shared" si="0"/>
        <v>18436.657681940702</v>
      </c>
      <c r="G11" s="9">
        <f t="shared" si="1"/>
        <v>5</v>
      </c>
      <c r="H11" s="9">
        <f t="shared" si="2"/>
        <v>7</v>
      </c>
      <c r="I11" s="13">
        <f t="shared" si="3"/>
        <v>16.657681940700826</v>
      </c>
      <c r="J11" s="8">
        <v>5</v>
      </c>
      <c r="K11" s="8">
        <v>42</v>
      </c>
      <c r="L11" s="8"/>
      <c r="M11" s="6">
        <f t="shared" si="4"/>
        <v>20520</v>
      </c>
      <c r="N11" s="10">
        <f t="shared" si="5"/>
        <v>5.121293800539084</v>
      </c>
      <c r="O11" s="10">
        <f t="shared" si="6"/>
        <v>0.12129380053908356</v>
      </c>
      <c r="P11" s="10">
        <f t="shared" si="7"/>
        <v>7.277628032345014</v>
      </c>
      <c r="Q11" s="10">
        <f t="shared" si="8"/>
        <v>0.27762803234501376</v>
      </c>
    </row>
    <row r="12" spans="1:17" s="11" customFormat="1" ht="18.75" customHeight="1">
      <c r="A12" s="7" t="s">
        <v>45</v>
      </c>
      <c r="B12" s="7" t="s">
        <v>46</v>
      </c>
      <c r="C12" s="7" t="s">
        <v>27</v>
      </c>
      <c r="D12" s="6">
        <v>1.146</v>
      </c>
      <c r="E12" s="6">
        <v>1.146</v>
      </c>
      <c r="F12" s="6">
        <f t="shared" si="0"/>
        <v>17958.115183246075</v>
      </c>
      <c r="G12" s="9">
        <f t="shared" si="1"/>
        <v>4</v>
      </c>
      <c r="H12" s="9">
        <f t="shared" si="2"/>
        <v>59</v>
      </c>
      <c r="I12" s="13">
        <f t="shared" si="3"/>
        <v>18.11518324607391</v>
      </c>
      <c r="J12" s="8">
        <v>5</v>
      </c>
      <c r="K12" s="8">
        <v>43</v>
      </c>
      <c r="L12" s="8"/>
      <c r="M12" s="6">
        <f t="shared" si="4"/>
        <v>20580</v>
      </c>
      <c r="N12" s="10">
        <f t="shared" si="5"/>
        <v>4.988365328679465</v>
      </c>
      <c r="O12" s="10">
        <f t="shared" si="6"/>
        <v>0.9883653286794649</v>
      </c>
      <c r="P12" s="10">
        <f t="shared" si="7"/>
        <v>59.3019197207679</v>
      </c>
      <c r="Q12" s="10">
        <f t="shared" si="8"/>
        <v>0.3019197207678985</v>
      </c>
    </row>
    <row r="13" spans="1:17" s="11" customFormat="1" ht="18.75" customHeight="1">
      <c r="A13" s="7" t="s">
        <v>52</v>
      </c>
      <c r="B13" s="7" t="s">
        <v>53</v>
      </c>
      <c r="C13" s="7" t="s">
        <v>33</v>
      </c>
      <c r="D13" s="6">
        <v>1.146</v>
      </c>
      <c r="E13" s="6">
        <v>1.203</v>
      </c>
      <c r="F13" s="6">
        <f t="shared" si="0"/>
        <v>17705.73566084788</v>
      </c>
      <c r="G13" s="9">
        <f t="shared" si="1"/>
        <v>4</v>
      </c>
      <c r="H13" s="9">
        <f t="shared" si="2"/>
        <v>55</v>
      </c>
      <c r="I13" s="13">
        <f t="shared" si="3"/>
        <v>5.735660847879274</v>
      </c>
      <c r="J13" s="8">
        <v>5</v>
      </c>
      <c r="K13" s="8">
        <v>55</v>
      </c>
      <c r="L13" s="8"/>
      <c r="M13" s="6">
        <f t="shared" si="4"/>
        <v>21300</v>
      </c>
      <c r="N13" s="10">
        <f t="shared" si="5"/>
        <v>4.918259905791078</v>
      </c>
      <c r="O13" s="10">
        <f t="shared" si="6"/>
        <v>0.9182599057910776</v>
      </c>
      <c r="P13" s="10">
        <f t="shared" si="7"/>
        <v>55.095594347464655</v>
      </c>
      <c r="Q13" s="10">
        <f t="shared" si="8"/>
        <v>0.09559434746465456</v>
      </c>
    </row>
    <row r="14" spans="1:17" s="11" customFormat="1" ht="18.75" customHeight="1">
      <c r="A14" s="7" t="s">
        <v>49</v>
      </c>
      <c r="B14" s="7" t="s">
        <v>67</v>
      </c>
      <c r="C14" s="7" t="s">
        <v>28</v>
      </c>
      <c r="D14" s="6">
        <v>1.146</v>
      </c>
      <c r="E14" s="6">
        <v>1.203</v>
      </c>
      <c r="F14" s="6">
        <f t="shared" si="0"/>
        <v>19002.493765586034</v>
      </c>
      <c r="G14" s="9">
        <f t="shared" si="1"/>
        <v>5</v>
      </c>
      <c r="H14" s="9">
        <f t="shared" si="2"/>
        <v>16</v>
      </c>
      <c r="I14" s="13">
        <f t="shared" si="3"/>
        <v>42.49376558603416</v>
      </c>
      <c r="J14" s="8">
        <v>6</v>
      </c>
      <c r="K14" s="8">
        <v>21</v>
      </c>
      <c r="L14" s="8"/>
      <c r="M14" s="6">
        <f t="shared" si="4"/>
        <v>22860</v>
      </c>
      <c r="N14" s="10">
        <f t="shared" si="5"/>
        <v>5.278470490440565</v>
      </c>
      <c r="O14" s="10">
        <f t="shared" si="6"/>
        <v>0.27847049044056504</v>
      </c>
      <c r="P14" s="10">
        <f t="shared" si="7"/>
        <v>16.708229426433903</v>
      </c>
      <c r="Q14" s="10">
        <f t="shared" si="8"/>
        <v>0.7082294264339026</v>
      </c>
    </row>
    <row r="15" spans="1:17" s="11" customFormat="1" ht="18.75" customHeight="1">
      <c r="A15" s="7" t="s">
        <v>56</v>
      </c>
      <c r="B15" s="7" t="s">
        <v>68</v>
      </c>
      <c r="C15" s="7" t="s">
        <v>29</v>
      </c>
      <c r="D15" s="6">
        <v>1.146</v>
      </c>
      <c r="E15" s="6">
        <v>1.146</v>
      </c>
      <c r="F15" s="6">
        <f t="shared" si="0"/>
        <v>20994.76439790576</v>
      </c>
      <c r="G15" s="9">
        <f t="shared" si="1"/>
        <v>5</v>
      </c>
      <c r="H15" s="9">
        <f t="shared" si="2"/>
        <v>49</v>
      </c>
      <c r="I15" s="13">
        <f t="shared" si="3"/>
        <v>54.764397905760944</v>
      </c>
      <c r="J15" s="8">
        <v>6</v>
      </c>
      <c r="K15" s="8">
        <v>41</v>
      </c>
      <c r="L15" s="8"/>
      <c r="M15" s="6">
        <f t="shared" si="4"/>
        <v>24060</v>
      </c>
      <c r="N15" s="10">
        <f t="shared" si="5"/>
        <v>5.831878999418267</v>
      </c>
      <c r="O15" s="10">
        <f t="shared" si="6"/>
        <v>0.8318789994182669</v>
      </c>
      <c r="P15" s="10">
        <f t="shared" si="7"/>
        <v>49.912739965096016</v>
      </c>
      <c r="Q15" s="10">
        <f t="shared" si="8"/>
        <v>0.9127399650960157</v>
      </c>
    </row>
    <row r="16" spans="1:17" s="11" customFormat="1" ht="18.75" customHeight="1">
      <c r="A16" s="7" t="s">
        <v>57</v>
      </c>
      <c r="B16" s="7" t="s">
        <v>69</v>
      </c>
      <c r="C16" s="7" t="s">
        <v>30</v>
      </c>
      <c r="D16" s="6">
        <v>1.146</v>
      </c>
      <c r="E16" s="6">
        <v>1.146</v>
      </c>
      <c r="F16" s="6">
        <f t="shared" si="0"/>
        <v>21151.832460732985</v>
      </c>
      <c r="G16" s="9">
        <f t="shared" si="1"/>
        <v>5</v>
      </c>
      <c r="H16" s="9">
        <f t="shared" si="2"/>
        <v>52</v>
      </c>
      <c r="I16" s="13">
        <f t="shared" si="3"/>
        <v>31.832460732983776</v>
      </c>
      <c r="J16" s="8">
        <v>6</v>
      </c>
      <c r="K16" s="8">
        <v>44</v>
      </c>
      <c r="L16" s="8"/>
      <c r="M16" s="6">
        <f t="shared" si="4"/>
        <v>24240</v>
      </c>
      <c r="N16" s="10">
        <f t="shared" si="5"/>
        <v>5.875509016870273</v>
      </c>
      <c r="O16" s="10">
        <f t="shared" si="6"/>
        <v>0.8755090168702733</v>
      </c>
      <c r="P16" s="10">
        <f t="shared" si="7"/>
        <v>52.530541012216396</v>
      </c>
      <c r="Q16" s="10">
        <f t="shared" si="8"/>
        <v>0.5305410122163963</v>
      </c>
    </row>
    <row r="17" spans="1:17" s="11" customFormat="1" ht="18.75" customHeight="1">
      <c r="A17" s="7" t="s">
        <v>50</v>
      </c>
      <c r="B17" s="7" t="s">
        <v>51</v>
      </c>
      <c r="C17" s="7" t="s">
        <v>31</v>
      </c>
      <c r="D17" s="6">
        <v>1.146</v>
      </c>
      <c r="E17" s="6">
        <v>1.203</v>
      </c>
      <c r="F17" s="6">
        <f t="shared" si="0"/>
        <v>20199.50124688279</v>
      </c>
      <c r="G17" s="9">
        <f t="shared" si="1"/>
        <v>5</v>
      </c>
      <c r="H17" s="9">
        <f t="shared" si="2"/>
        <v>36</v>
      </c>
      <c r="I17" s="13">
        <f t="shared" si="3"/>
        <v>39.501246882792316</v>
      </c>
      <c r="J17" s="8">
        <v>6</v>
      </c>
      <c r="K17" s="8">
        <v>45</v>
      </c>
      <c r="L17" s="8"/>
      <c r="M17" s="6">
        <f t="shared" si="4"/>
        <v>24300</v>
      </c>
      <c r="N17" s="10">
        <f t="shared" si="5"/>
        <v>5.610972568578553</v>
      </c>
      <c r="O17" s="10">
        <f t="shared" si="6"/>
        <v>0.6109725685785534</v>
      </c>
      <c r="P17" s="10">
        <f t="shared" si="7"/>
        <v>36.658354114713205</v>
      </c>
      <c r="Q17" s="10">
        <f t="shared" si="8"/>
        <v>0.6583541147132053</v>
      </c>
    </row>
    <row r="18" spans="1:17" s="11" customFormat="1" ht="18.75" customHeight="1">
      <c r="A18" s="7" t="s">
        <v>58</v>
      </c>
      <c r="B18" s="7"/>
      <c r="C18" s="7" t="s">
        <v>5</v>
      </c>
      <c r="D18" s="6">
        <v>1.034</v>
      </c>
      <c r="E18" s="6">
        <v>1.034</v>
      </c>
      <c r="F18" s="6">
        <f t="shared" si="0"/>
        <v>23500.967117988395</v>
      </c>
      <c r="G18" s="9">
        <f t="shared" si="1"/>
        <v>6</v>
      </c>
      <c r="H18" s="9">
        <f t="shared" si="2"/>
        <v>31</v>
      </c>
      <c r="I18" s="13">
        <f t="shared" si="3"/>
        <v>40.96711798839664</v>
      </c>
      <c r="J18" s="8">
        <v>6</v>
      </c>
      <c r="K18" s="8">
        <v>45</v>
      </c>
      <c r="L18" s="8"/>
      <c r="M18" s="6">
        <f t="shared" si="4"/>
        <v>24300</v>
      </c>
      <c r="N18" s="10">
        <f t="shared" si="5"/>
        <v>6.5280464216634435</v>
      </c>
      <c r="O18" s="10">
        <f t="shared" si="6"/>
        <v>0.5280464216634435</v>
      </c>
      <c r="P18" s="10">
        <f t="shared" si="7"/>
        <v>31.68278529980661</v>
      </c>
      <c r="Q18" s="10">
        <f t="shared" si="8"/>
        <v>0.6827852998066106</v>
      </c>
    </row>
    <row r="19" spans="1:17" s="11" customFormat="1" ht="18.75" customHeight="1">
      <c r="A19" s="7" t="s">
        <v>54</v>
      </c>
      <c r="B19" s="7" t="s">
        <v>55</v>
      </c>
      <c r="C19" s="7" t="s">
        <v>2</v>
      </c>
      <c r="D19" s="6">
        <v>1.181</v>
      </c>
      <c r="E19" s="6">
        <v>1.299</v>
      </c>
      <c r="F19" s="6">
        <f t="shared" si="0"/>
        <v>18937.644341801388</v>
      </c>
      <c r="G19" s="9">
        <f t="shared" si="1"/>
        <v>5</v>
      </c>
      <c r="H19" s="9">
        <f t="shared" si="2"/>
        <v>15</v>
      </c>
      <c r="I19" s="13">
        <f t="shared" si="3"/>
        <v>37.6443418013892</v>
      </c>
      <c r="J19" s="8">
        <v>6</v>
      </c>
      <c r="K19" s="8">
        <v>50</v>
      </c>
      <c r="L19" s="8"/>
      <c r="M19" s="6">
        <f t="shared" si="4"/>
        <v>24600</v>
      </c>
      <c r="N19" s="10">
        <f t="shared" si="5"/>
        <v>5.260456761611497</v>
      </c>
      <c r="O19" s="10">
        <f t="shared" si="6"/>
        <v>0.260456761611497</v>
      </c>
      <c r="P19" s="10">
        <f t="shared" si="7"/>
        <v>15.62740569668982</v>
      </c>
      <c r="Q19" s="10">
        <f t="shared" si="8"/>
        <v>0.62740569668982</v>
      </c>
    </row>
    <row r="20" spans="1:17" s="11" customFormat="1" ht="18.75" customHeight="1">
      <c r="A20" s="7" t="s">
        <v>44</v>
      </c>
      <c r="B20" s="7" t="s">
        <v>70</v>
      </c>
      <c r="C20" s="7" t="s">
        <v>23</v>
      </c>
      <c r="D20" s="6">
        <v>1.146</v>
      </c>
      <c r="E20" s="6">
        <v>1.203</v>
      </c>
      <c r="F20" s="6">
        <f t="shared" si="0"/>
        <v>20947.630922693264</v>
      </c>
      <c r="G20" s="9">
        <f t="shared" si="1"/>
        <v>5</v>
      </c>
      <c r="H20" s="9">
        <f t="shared" si="2"/>
        <v>49</v>
      </c>
      <c r="I20" s="13">
        <f t="shared" si="3"/>
        <v>7.630922693264779</v>
      </c>
      <c r="J20" s="8">
        <v>7</v>
      </c>
      <c r="K20" s="8"/>
      <c r="L20" s="8"/>
      <c r="M20" s="6">
        <f t="shared" si="4"/>
        <v>25200</v>
      </c>
      <c r="N20" s="10">
        <f t="shared" si="5"/>
        <v>5.818786367414796</v>
      </c>
      <c r="O20" s="10">
        <f t="shared" si="6"/>
        <v>0.8187863674147957</v>
      </c>
      <c r="P20" s="10">
        <f t="shared" si="7"/>
        <v>49.127182044887746</v>
      </c>
      <c r="Q20" s="10">
        <f t="shared" si="8"/>
        <v>0.12718204488774631</v>
      </c>
    </row>
    <row r="21" spans="1:17" s="11" customFormat="1" ht="18.75" customHeight="1">
      <c r="A21" s="7" t="s">
        <v>59</v>
      </c>
      <c r="B21" s="7" t="s">
        <v>60</v>
      </c>
      <c r="C21" s="7" t="s">
        <v>3</v>
      </c>
      <c r="D21" s="6">
        <v>1.181</v>
      </c>
      <c r="E21" s="6">
        <v>1.299</v>
      </c>
      <c r="F21" s="6">
        <f t="shared" si="0"/>
        <v>0</v>
      </c>
      <c r="G21" s="9">
        <f t="shared" si="1"/>
        <v>0</v>
      </c>
      <c r="H21" s="9">
        <f t="shared" si="2"/>
        <v>0</v>
      </c>
      <c r="I21" s="13">
        <f t="shared" si="3"/>
        <v>0</v>
      </c>
      <c r="J21" s="8">
        <v>0</v>
      </c>
      <c r="K21" s="8"/>
      <c r="L21" s="8"/>
      <c r="M21" s="6">
        <f t="shared" si="4"/>
        <v>0</v>
      </c>
      <c r="N21" s="10">
        <f t="shared" si="5"/>
        <v>0</v>
      </c>
      <c r="O21" s="10">
        <f t="shared" si="6"/>
        <v>0</v>
      </c>
      <c r="P21" s="10">
        <f t="shared" si="7"/>
        <v>0</v>
      </c>
      <c r="Q21" s="10">
        <f t="shared" si="8"/>
        <v>0</v>
      </c>
    </row>
  </sheetData>
  <mergeCells count="4">
    <mergeCell ref="A1:C1"/>
    <mergeCell ref="F1:I1"/>
    <mergeCell ref="J1:M1"/>
    <mergeCell ref="N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Clark</dc:creator>
  <cp:keywords/>
  <dc:description/>
  <cp:lastModifiedBy>mu50391</cp:lastModifiedBy>
  <cp:lastPrinted>2008-04-26T12:27:45Z</cp:lastPrinted>
  <dcterms:created xsi:type="dcterms:W3CDTF">2007-10-01T05:17:50Z</dcterms:created>
  <dcterms:modified xsi:type="dcterms:W3CDTF">2008-04-27T04:47:49Z</dcterms:modified>
  <cp:category/>
  <cp:version/>
  <cp:contentType/>
  <cp:contentStatus/>
</cp:coreProperties>
</file>